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9,04,24 Патяка ПОКОМ\"/>
    </mc:Choice>
  </mc:AlternateContent>
  <xr:revisionPtr revIDLastSave="0" documentId="13_ncr:1_{ED3B8E45-04BC-427E-89C6-F9F474671EB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Заказ!$D$1:$D$416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02" l="1"/>
  <c r="E17" i="102"/>
  <c r="E16" i="102"/>
  <c r="E15" i="102"/>
  <c r="E13" i="102"/>
  <c r="D4" i="102" l="1"/>
  <c r="D5" i="102"/>
  <c r="D6" i="102"/>
  <c r="D7" i="102"/>
  <c r="D8" i="102"/>
  <c r="D9" i="102"/>
  <c r="D10" i="102"/>
  <c r="D11" i="102"/>
  <c r="D12" i="102"/>
  <c r="D14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44" i="102"/>
  <c r="D45" i="102"/>
  <c r="D46" i="102"/>
  <c r="D47" i="102"/>
  <c r="D48" i="102"/>
  <c r="D49" i="102"/>
  <c r="D50" i="102"/>
  <c r="D51" i="102"/>
  <c r="D52" i="102"/>
  <c r="D53" i="102"/>
  <c r="D54" i="102"/>
  <c r="D3" i="102" l="1"/>
  <c r="E4" i="102"/>
  <c r="E5" i="102"/>
  <c r="E6" i="102"/>
  <c r="E7" i="102"/>
  <c r="E8" i="102"/>
  <c r="E9" i="102"/>
  <c r="E10" i="102"/>
  <c r="E11" i="102"/>
  <c r="E12" i="102"/>
  <c r="E14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3" i="102" l="1"/>
  <c r="AA4" i="102"/>
  <c r="AA5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3" i="102"/>
  <c r="AA54" i="102"/>
  <c r="AC54" i="102"/>
  <c r="AC53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5" i="102"/>
  <c r="AC4" i="102"/>
  <c r="AA3" i="102" l="1"/>
  <c r="AC3" i="102"/>
</calcChain>
</file>

<file path=xl/sharedStrings.xml><?xml version="1.0" encoding="utf-8"?>
<sst xmlns="http://schemas.openxmlformats.org/spreadsheetml/2006/main" count="66" uniqueCount="62">
  <si>
    <t>Заказ</t>
  </si>
  <si>
    <t>ВЕС</t>
  </si>
  <si>
    <t>ПОКОМ</t>
  </si>
  <si>
    <t xml:space="preserve"> 018  Сосиски Рубленые, Вязанка вискофан  ВЕС.ПОКОМ</t>
  </si>
  <si>
    <t xml:space="preserve"> 058  Колбаса Докторская Особая ТМ Особый рецепт,  0,5кг,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</si>
  <si>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</si>
  <si>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</si>
  <si>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</si>
  <si>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</si>
  <si>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</si>
  <si>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</si>
  <si>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</si>
  <si>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</si>
  <si>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</si>
  <si>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</si>
  <si>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</si>
  <si>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</si>
  <si>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</si>
  <si>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</si>
  <si>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</si>
  <si>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</si>
  <si>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</si>
  <si>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</si>
  <si>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</si>
  <si>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</si>
  <si>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</si>
  <si>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</si>
  <si>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</si>
  <si>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283  Сосиски Сочинки, ВЕС, ТМ Стародворье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</si>
  <si>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</si>
  <si>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</si>
  <si>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</si>
  <si>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</si>
  <si>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327  Сосиски Сочинки с сыром ТМ Стародворье, ВЕС ПОКОМ</t>
  </si>
  <si>
    <t>Колбаса Сервелат Филейбургский с копченой грудинкой, в/у 0,35 кг срез, БАВАРУШКА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</si>
  <si>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</si>
  <si>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</si>
  <si>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</si>
  <si>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</si>
  <si>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</si>
  <si>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</si>
  <si>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</si>
  <si>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</si>
  <si>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</si>
  <si>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</si>
  <si>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</si>
  <si>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</si>
  <si>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</si>
  <si>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</si>
  <si>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</si>
  <si>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</si>
  <si>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</si>
  <si>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</si>
  <si>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</si>
  <si>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</si>
  <si>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</si>
  <si>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>увеличить весь заказ на 1т и утделно довезти "Молочной Особой"</t>
  </si>
  <si>
    <t>+300</t>
  </si>
  <si>
    <t>+200</t>
  </si>
  <si>
    <t>13,04,24</t>
  </si>
  <si>
    <t>15,04,24</t>
  </si>
  <si>
    <t>дубль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</si>
</sst>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  <font>
      <b/>
      <sz val="14"/>
      <color rgb="FFFF0000"/>
      <name val="Calibri Light"/>
      <family val="2"/>
      <charset val="204"/>
      <scheme val="major"/>
    </font>
    <font>
      <b/>
      <sz val="12"/>
      <color rgb="FFFF0000"/>
      <name val="Calibri Light"/>
      <family val="2"/>
      <charset val="204"/>
      <scheme val="major"/>
    </font>
    <font>
      <b/>
      <u/>
      <sz val="12"/>
      <color theme="1"/>
      <name val="Calibri Light"/>
      <family val="2"/>
      <charset val="204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top" wrapText="1"/>
    </xf>
    <xf numFmtId="0" fontId="4" fillId="2" borderId="10" xfId="0" applyFont="1" applyFill="1" applyBorder="1" applyAlignment="1">
      <alignment vertical="top" wrapText="1"/>
    </xf>
    <xf numFmtId="4" fontId="2" fillId="5" borderId="1" xfId="1" applyNumberFormat="1" applyFont="1" applyFill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" fontId="2" fillId="7" borderId="1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49" fontId="8" fillId="0" borderId="11" xfId="0" applyNumberFormat="1" applyFont="1" applyBorder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4" fillId="8" borderId="4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3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19247.099999999999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  <cell r="C12">
            <v>100</v>
          </cell>
        </row>
        <row r="13">
          <cell r="B13" t="str">
            <v xml:space="preserve"> 017  Сосиски Вязанка Сливочные, Вязанка амицел ВЕС.ПОКОМ</v>
          </cell>
          <cell r="C13">
            <v>50</v>
          </cell>
        </row>
        <row r="14">
          <cell r="B14" t="str">
            <v xml:space="preserve"> 018  Сосиски Рубленые, Вязанка вискофан  ВЕС.ПОКОМ</v>
          </cell>
          <cell r="C14">
            <v>50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96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60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60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  <cell r="C63">
            <v>48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96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3000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200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2000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4000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2000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160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150</v>
          </cell>
        </row>
        <row r="91">
          <cell r="B91" t="str">
            <v xml:space="preserve"> 248  Сардельки Сочные ТМ Особый рецепт,   ПОКОМ</v>
          </cell>
          <cell r="C91">
            <v>700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120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  <cell r="C95">
            <v>120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330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  <cell r="C100">
            <v>40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40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350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250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40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30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360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720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  <cell r="C113">
            <v>60</v>
          </cell>
        </row>
        <row r="114">
          <cell r="B114" t="str">
            <v xml:space="preserve"> 283  Сосиски Сочинки, ВЕС, ТМ Стародворье ПОКОМ</v>
          </cell>
          <cell r="C114">
            <v>150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  <cell r="C119">
            <v>150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200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  <cell r="C122">
            <v>180</v>
          </cell>
        </row>
        <row r="123">
          <cell r="B123" t="str">
            <v xml:space="preserve"> 302  Сосиски Сочинки по-баварски,  0.4кг, ТМ Стародворье  ПОКОМ</v>
          </cell>
          <cell r="C123">
            <v>180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60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60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720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30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200</v>
          </cell>
        </row>
        <row r="134">
          <cell r="B134" t="str">
            <v xml:space="preserve"> 318  Сосиски Датские ТМ Зареченские, ВЕС  ПОКОМ</v>
          </cell>
          <cell r="C134">
            <v>1500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96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220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264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300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720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960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48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72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200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  <cell r="C155">
            <v>50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180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200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54"/>
  <sheetViews>
    <sheetView tabSelected="1" topLeftCell="B1" zoomScale="80" zoomScaleNormal="80" workbookViewId="0">
      <selection activeCell="M11" sqref="M11"/>
    </sheetView>
  </sheetViews>
  <sheetFormatPr defaultRowHeight="15" outlineLevelRow="1" x14ac:dyDescent="0.25"/>
  <cols>
    <col min="1" max="1" width="2.5703125" customWidth="1"/>
    <col min="2" max="2" width="75.85546875" style="2" customWidth="1"/>
    <col min="3" max="3" width="13.7109375" style="2" hidden="1" customWidth="1"/>
    <col min="4" max="4" width="20.140625" style="2" customWidth="1"/>
    <col min="5" max="5" width="16" style="2" customWidth="1"/>
    <col min="6" max="6" width="10.7109375" style="30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2:29" ht="15.75" thickBot="1" x14ac:dyDescent="0.3">
      <c r="E1" s="2" t="s">
        <v>59</v>
      </c>
      <c r="G1" s="2" t="s">
        <v>60</v>
      </c>
    </row>
    <row r="2" spans="2:29" ht="32.25" thickBot="1" x14ac:dyDescent="0.3">
      <c r="B2" s="21"/>
      <c r="C2" s="23"/>
      <c r="D2" s="23" t="s">
        <v>0</v>
      </c>
      <c r="E2" s="24" t="s">
        <v>55</v>
      </c>
      <c r="F2" s="36" t="s">
        <v>56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5"/>
      <c r="U2" s="5"/>
      <c r="V2" s="6"/>
      <c r="W2" s="6"/>
      <c r="X2" s="5"/>
      <c r="Y2" s="18" t="s">
        <v>1</v>
      </c>
      <c r="Z2" s="15"/>
      <c r="AA2" s="18" t="s">
        <v>22</v>
      </c>
      <c r="AB2" s="15"/>
      <c r="AC2" s="19" t="s">
        <v>23</v>
      </c>
    </row>
    <row r="3" spans="2:29" s="4" customFormat="1" ht="19.5" thickBot="1" x14ac:dyDescent="0.3">
      <c r="B3" s="20" t="s">
        <v>2</v>
      </c>
      <c r="C3" s="17"/>
      <c r="D3" s="28">
        <f>SUM(D4:D54)</f>
        <v>22970</v>
      </c>
      <c r="E3" s="28">
        <f>SUM(E4:E54)</f>
        <v>17502.2</v>
      </c>
      <c r="F3" s="31"/>
      <c r="G3" s="7">
        <f>SUM(G11:G17)</f>
        <v>2400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13"/>
      <c r="Z3" s="16"/>
      <c r="AA3" s="14">
        <f>SUM(AA4:AA54)</f>
        <v>33.388999999999996</v>
      </c>
      <c r="AB3" s="16"/>
      <c r="AC3" s="14" t="e">
        <f>SUM(AC4:AC54)</f>
        <v>#REF!</v>
      </c>
    </row>
    <row r="4" spans="2:29" ht="16.5" customHeight="1" outlineLevel="1" thickBot="1" x14ac:dyDescent="0.3">
      <c r="B4" s="38" t="s">
        <v>21</v>
      </c>
      <c r="C4" s="11">
        <v>1</v>
      </c>
      <c r="D4" s="28">
        <f>VLOOKUP(B4,[1]Заказ!$B$3:$C$158,2,0)</f>
        <v>40</v>
      </c>
      <c r="E4" s="29">
        <f t="shared" ref="E4:E14" si="0">D4*C4</f>
        <v>40</v>
      </c>
      <c r="F4" s="32" t="s">
        <v>61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2">
        <v>1</v>
      </c>
      <c r="Z4" s="9"/>
      <c r="AA4" s="12">
        <f t="shared" ref="AA4:AA50" si="1">Y4*C4</f>
        <v>1</v>
      </c>
      <c r="AB4" s="9"/>
      <c r="AC4" s="12" t="e">
        <f>Y4*#REF!</f>
        <v>#REF!</v>
      </c>
    </row>
    <row r="5" spans="2:29" ht="16.5" customHeight="1" outlineLevel="1" thickBot="1" x14ac:dyDescent="0.3">
      <c r="B5" s="22" t="s">
        <v>24</v>
      </c>
      <c r="C5" s="25">
        <v>1</v>
      </c>
      <c r="D5" s="28">
        <f>VLOOKUP(B5,[1]Заказ!$B$3:$C$158,2,0)</f>
        <v>100</v>
      </c>
      <c r="E5" s="29">
        <f t="shared" si="0"/>
        <v>100</v>
      </c>
      <c r="F5" s="32"/>
      <c r="G5" s="9"/>
      <c r="H5" s="1"/>
      <c r="I5" s="1"/>
      <c r="J5" s="1"/>
      <c r="K5" s="1"/>
      <c r="L5" s="1"/>
      <c r="M5" s="1"/>
      <c r="N5" s="1"/>
      <c r="O5" s="1"/>
      <c r="P5" s="1"/>
      <c r="Q5" s="9"/>
      <c r="R5" s="9"/>
      <c r="S5" s="9"/>
      <c r="T5" s="9"/>
      <c r="U5" s="9"/>
      <c r="V5" s="10"/>
      <c r="W5" s="10"/>
      <c r="X5" s="9"/>
      <c r="Y5" s="12">
        <v>1</v>
      </c>
      <c r="Z5" s="9"/>
      <c r="AA5" s="12">
        <f t="shared" si="1"/>
        <v>1</v>
      </c>
      <c r="AB5" s="9"/>
      <c r="AC5" s="12" t="e">
        <f>Y5*#REF!</f>
        <v>#REF!</v>
      </c>
    </row>
    <row r="6" spans="2:29" ht="16.5" customHeight="1" outlineLevel="1" thickBot="1" x14ac:dyDescent="0.3">
      <c r="B6" s="22" t="s">
        <v>25</v>
      </c>
      <c r="C6" s="25">
        <v>1</v>
      </c>
      <c r="D6" s="28">
        <f>VLOOKUP(B6,[1]Заказ!$B$3:$C$158,2,0)</f>
        <v>50</v>
      </c>
      <c r="E6" s="29">
        <f t="shared" si="0"/>
        <v>50</v>
      </c>
      <c r="F6" s="32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2">
        <v>1</v>
      </c>
      <c r="Z6" s="9"/>
      <c r="AA6" s="12">
        <f t="shared" si="1"/>
        <v>1</v>
      </c>
      <c r="AB6" s="9"/>
      <c r="AC6" s="12" t="e">
        <f>Y6*#REF!</f>
        <v>#REF!</v>
      </c>
    </row>
    <row r="7" spans="2:29" ht="16.5" customHeight="1" outlineLevel="1" thickBot="1" x14ac:dyDescent="0.3">
      <c r="B7" s="22" t="s">
        <v>3</v>
      </c>
      <c r="C7" s="25">
        <v>1</v>
      </c>
      <c r="D7" s="28">
        <f>VLOOKUP(B7,[1]Заказ!$B$3:$C$158,2,0)</f>
        <v>50</v>
      </c>
      <c r="E7" s="29">
        <f t="shared" si="0"/>
        <v>50</v>
      </c>
      <c r="F7" s="3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2">
        <v>1</v>
      </c>
      <c r="Z7" s="9"/>
      <c r="AA7" s="12">
        <f t="shared" si="1"/>
        <v>1</v>
      </c>
      <c r="AB7" s="9"/>
      <c r="AC7" s="12" t="e">
        <f>Y7*#REF!</f>
        <v>#REF!</v>
      </c>
    </row>
    <row r="8" spans="2:29" ht="16.5" customHeight="1" outlineLevel="1" thickBot="1" x14ac:dyDescent="0.3">
      <c r="B8" s="22" t="s">
        <v>4</v>
      </c>
      <c r="C8" s="25">
        <v>0.5</v>
      </c>
      <c r="D8" s="28">
        <f>VLOOKUP(B8,[1]Заказ!$B$3:$C$158,2,0)</f>
        <v>96</v>
      </c>
      <c r="E8" s="29">
        <f t="shared" si="0"/>
        <v>48</v>
      </c>
      <c r="F8" s="32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2">
        <v>0.5</v>
      </c>
      <c r="Z8" s="9"/>
      <c r="AA8" s="12">
        <f t="shared" si="1"/>
        <v>0.25</v>
      </c>
      <c r="AB8" s="9"/>
      <c r="AC8" s="12" t="e">
        <f>Y8*#REF!</f>
        <v>#REF!</v>
      </c>
    </row>
    <row r="9" spans="2:29" ht="16.5" customHeight="1" outlineLevel="1" thickBot="1" x14ac:dyDescent="0.3">
      <c r="B9" s="22" t="s">
        <v>50</v>
      </c>
      <c r="C9" s="25">
        <v>0.35</v>
      </c>
      <c r="D9" s="28">
        <f>VLOOKUP(B9,[1]Заказ!$B$3:$C$158,2,0)</f>
        <v>60</v>
      </c>
      <c r="E9" s="29">
        <f t="shared" si="0"/>
        <v>21</v>
      </c>
      <c r="F9" s="32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2">
        <v>0.42</v>
      </c>
      <c r="Z9" s="9"/>
      <c r="AA9" s="12">
        <f t="shared" si="1"/>
        <v>0.14699999999999999</v>
      </c>
      <c r="AB9" s="9"/>
      <c r="AC9" s="12" t="e">
        <f>Y9*#REF!</f>
        <v>#REF!</v>
      </c>
    </row>
    <row r="10" spans="2:29" ht="16.5" customHeight="1" outlineLevel="1" thickBot="1" x14ac:dyDescent="0.3">
      <c r="B10" s="22" t="s">
        <v>52</v>
      </c>
      <c r="C10" s="25">
        <v>0.35</v>
      </c>
      <c r="D10" s="28">
        <f>VLOOKUP(B10,[1]Заказ!$B$3:$C$158,2,0)</f>
        <v>60</v>
      </c>
      <c r="E10" s="29">
        <f t="shared" si="0"/>
        <v>21</v>
      </c>
      <c r="F10" s="32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2">
        <v>0.42</v>
      </c>
      <c r="Z10" s="9"/>
      <c r="AA10" s="12">
        <f t="shared" si="1"/>
        <v>0.14699999999999999</v>
      </c>
      <c r="AB10" s="9"/>
      <c r="AC10" s="12" t="e">
        <f>Y10*#REF!</f>
        <v>#REF!</v>
      </c>
    </row>
    <row r="11" spans="2:29" ht="16.5" customHeight="1" outlineLevel="1" thickBot="1" x14ac:dyDescent="0.3">
      <c r="B11" s="22" t="s">
        <v>5</v>
      </c>
      <c r="C11" s="25">
        <v>0.35</v>
      </c>
      <c r="D11" s="28">
        <f>VLOOKUP(B11,[1]Заказ!$B$3:$C$158,2,0)</f>
        <v>48</v>
      </c>
      <c r="E11" s="29">
        <f t="shared" si="0"/>
        <v>16.799999999999997</v>
      </c>
      <c r="F11" s="32"/>
      <c r="G11" s="35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2">
        <v>0.35</v>
      </c>
      <c r="Z11" s="9"/>
      <c r="AA11" s="12">
        <f t="shared" si="1"/>
        <v>0.12249999999999998</v>
      </c>
      <c r="AB11" s="9"/>
      <c r="AC11" s="12" t="e">
        <f>Y11*#REF!</f>
        <v>#REF!</v>
      </c>
    </row>
    <row r="12" spans="2:29" ht="16.5" customHeight="1" outlineLevel="1" thickBot="1" x14ac:dyDescent="0.3">
      <c r="B12" s="22" t="s">
        <v>6</v>
      </c>
      <c r="C12" s="25">
        <v>0.35</v>
      </c>
      <c r="D12" s="28">
        <f>VLOOKUP(B12,[1]Заказ!$B$3:$C$158,2,0)</f>
        <v>96</v>
      </c>
      <c r="E12" s="29">
        <f t="shared" si="0"/>
        <v>33.599999999999994</v>
      </c>
      <c r="F12" s="32"/>
      <c r="G12" s="35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2">
        <v>0.35</v>
      </c>
      <c r="Z12" s="9"/>
      <c r="AA12" s="12">
        <f t="shared" si="1"/>
        <v>0.12249999999999998</v>
      </c>
      <c r="AB12" s="9"/>
      <c r="AC12" s="12" t="e">
        <f>Y12*#REF!</f>
        <v>#REF!</v>
      </c>
    </row>
    <row r="13" spans="2:29" ht="16.5" customHeight="1" outlineLevel="1" thickBot="1" x14ac:dyDescent="0.3">
      <c r="B13" s="22" t="s">
        <v>7</v>
      </c>
      <c r="C13" s="25">
        <v>1</v>
      </c>
      <c r="D13" s="34">
        <v>3300</v>
      </c>
      <c r="E13" s="29">
        <f>D13*C13-G13</f>
        <v>2700</v>
      </c>
      <c r="F13" s="33" t="s">
        <v>57</v>
      </c>
      <c r="G13" s="35">
        <v>600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2">
        <v>1</v>
      </c>
      <c r="Z13" s="9"/>
      <c r="AA13" s="12">
        <f t="shared" si="1"/>
        <v>1</v>
      </c>
      <c r="AB13" s="9"/>
      <c r="AC13" s="12" t="e">
        <f>Y13*#REF!</f>
        <v>#REF!</v>
      </c>
    </row>
    <row r="14" spans="2:29" ht="16.5" customHeight="1" outlineLevel="1" thickBot="1" x14ac:dyDescent="0.3">
      <c r="B14" s="22" t="s">
        <v>8</v>
      </c>
      <c r="C14" s="25">
        <v>1</v>
      </c>
      <c r="D14" s="28">
        <f>VLOOKUP(B14,[1]Заказ!$B$3:$C$158,2,0)</f>
        <v>200</v>
      </c>
      <c r="E14" s="29">
        <f t="shared" si="0"/>
        <v>200</v>
      </c>
      <c r="F14" s="33"/>
      <c r="G14" s="35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2">
        <v>1</v>
      </c>
      <c r="Z14" s="9"/>
      <c r="AA14" s="12">
        <f t="shared" si="1"/>
        <v>1</v>
      </c>
      <c r="AB14" s="9"/>
      <c r="AC14" s="12" t="e">
        <f>Y14*#REF!</f>
        <v>#REF!</v>
      </c>
    </row>
    <row r="15" spans="2:29" ht="16.5" customHeight="1" outlineLevel="1" thickBot="1" x14ac:dyDescent="0.3">
      <c r="B15" s="22" t="s">
        <v>9</v>
      </c>
      <c r="C15" s="25">
        <v>1</v>
      </c>
      <c r="D15" s="34">
        <v>2200</v>
      </c>
      <c r="E15" s="29">
        <f t="shared" ref="E15:E17" si="2">D15*C15-G15</f>
        <v>2200</v>
      </c>
      <c r="F15" s="33" t="s">
        <v>58</v>
      </c>
      <c r="G15" s="35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2">
        <v>1</v>
      </c>
      <c r="Z15" s="9"/>
      <c r="AA15" s="12">
        <f t="shared" si="1"/>
        <v>1</v>
      </c>
      <c r="AB15" s="9"/>
      <c r="AC15" s="12" t="e">
        <f>Y15*#REF!</f>
        <v>#REF!</v>
      </c>
    </row>
    <row r="16" spans="2:29" ht="16.5" customHeight="1" outlineLevel="1" thickBot="1" x14ac:dyDescent="0.3">
      <c r="B16" s="22" t="s">
        <v>10</v>
      </c>
      <c r="C16" s="25">
        <v>1</v>
      </c>
      <c r="D16" s="34">
        <v>4300</v>
      </c>
      <c r="E16" s="29">
        <f t="shared" si="2"/>
        <v>2500</v>
      </c>
      <c r="F16" s="33" t="s">
        <v>57</v>
      </c>
      <c r="G16" s="35">
        <v>1800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2">
        <v>1</v>
      </c>
      <c r="Z16" s="9"/>
      <c r="AA16" s="12">
        <f t="shared" si="1"/>
        <v>1</v>
      </c>
      <c r="AB16" s="9"/>
      <c r="AC16" s="12" t="e">
        <f>Y16*#REF!</f>
        <v>#REF!</v>
      </c>
    </row>
    <row r="17" spans="2:29" ht="16.5" customHeight="1" outlineLevel="1" thickBot="1" x14ac:dyDescent="0.3">
      <c r="B17" s="22" t="s">
        <v>11</v>
      </c>
      <c r="C17" s="25">
        <v>1</v>
      </c>
      <c r="D17" s="34">
        <v>2200</v>
      </c>
      <c r="E17" s="29">
        <f t="shared" si="2"/>
        <v>2200</v>
      </c>
      <c r="F17" s="33" t="s">
        <v>58</v>
      </c>
      <c r="G17" s="35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2">
        <v>1</v>
      </c>
      <c r="Z17" s="9"/>
      <c r="AA17" s="12">
        <f t="shared" si="1"/>
        <v>1</v>
      </c>
      <c r="AB17" s="9"/>
      <c r="AC17" s="12" t="e">
        <f>Y17*#REF!</f>
        <v>#REF!</v>
      </c>
    </row>
    <row r="18" spans="2:29" ht="16.5" customHeight="1" outlineLevel="1" thickBot="1" x14ac:dyDescent="0.3">
      <c r="B18" s="22" t="s">
        <v>12</v>
      </c>
      <c r="C18" s="25">
        <v>1</v>
      </c>
      <c r="D18" s="28">
        <f>VLOOKUP(B18,[1]Заказ!$B$3:$C$158,2,0)</f>
        <v>160</v>
      </c>
      <c r="E18" s="29">
        <f t="shared" ref="E18:E40" si="3">D18*C18</f>
        <v>160</v>
      </c>
      <c r="F18" s="32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2">
        <v>1</v>
      </c>
      <c r="Z18" s="9"/>
      <c r="AA18" s="12">
        <f t="shared" si="1"/>
        <v>1</v>
      </c>
      <c r="AB18" s="9"/>
      <c r="AC18" s="12" t="e">
        <f>Y18*#REF!</f>
        <v>#REF!</v>
      </c>
    </row>
    <row r="19" spans="2:29" ht="16.5" customHeight="1" outlineLevel="1" thickBot="1" x14ac:dyDescent="0.3">
      <c r="B19" s="22" t="s">
        <v>13</v>
      </c>
      <c r="C19" s="25">
        <v>1</v>
      </c>
      <c r="D19" s="28">
        <f>VLOOKUP(B19,[1]Заказ!$B$3:$C$158,2,0)</f>
        <v>150</v>
      </c>
      <c r="E19" s="29">
        <f t="shared" si="3"/>
        <v>150</v>
      </c>
      <c r="F19" s="32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2">
        <v>1</v>
      </c>
      <c r="Z19" s="9"/>
      <c r="AA19" s="12">
        <f t="shared" si="1"/>
        <v>1</v>
      </c>
      <c r="AB19" s="9"/>
      <c r="AC19" s="12" t="e">
        <f>Y19*#REF!</f>
        <v>#REF!</v>
      </c>
    </row>
    <row r="20" spans="2:29" ht="16.5" customHeight="1" outlineLevel="1" thickBot="1" x14ac:dyDescent="0.3">
      <c r="B20" s="22" t="s">
        <v>14</v>
      </c>
      <c r="C20" s="25">
        <v>1</v>
      </c>
      <c r="D20" s="28">
        <f>VLOOKUP(B20,[1]Заказ!$B$3:$C$158,2,0)</f>
        <v>700</v>
      </c>
      <c r="E20" s="29">
        <f t="shared" si="3"/>
        <v>700</v>
      </c>
      <c r="F20" s="32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2">
        <v>1</v>
      </c>
      <c r="Z20" s="9"/>
      <c r="AA20" s="12">
        <f t="shared" si="1"/>
        <v>1</v>
      </c>
      <c r="AB20" s="9"/>
      <c r="AC20" s="12" t="e">
        <f>Y20*#REF!</f>
        <v>#REF!</v>
      </c>
    </row>
    <row r="21" spans="2:29" ht="16.5" customHeight="1" outlineLevel="1" thickBot="1" x14ac:dyDescent="0.3">
      <c r="B21" s="22" t="s">
        <v>15</v>
      </c>
      <c r="C21" s="25">
        <v>1</v>
      </c>
      <c r="D21" s="28">
        <f>VLOOKUP(B21,[1]Заказ!$B$3:$C$158,2,0)</f>
        <v>120</v>
      </c>
      <c r="E21" s="29">
        <f t="shared" si="3"/>
        <v>120</v>
      </c>
      <c r="F21" s="32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2">
        <v>1</v>
      </c>
      <c r="Z21" s="9"/>
      <c r="AA21" s="12">
        <f t="shared" si="1"/>
        <v>1</v>
      </c>
      <c r="AB21" s="9"/>
      <c r="AC21" s="12" t="e">
        <f>Y21*#REF!</f>
        <v>#REF!</v>
      </c>
    </row>
    <row r="22" spans="2:29" ht="16.5" customHeight="1" outlineLevel="1" thickBot="1" x14ac:dyDescent="0.3">
      <c r="B22" s="22" t="s">
        <v>16</v>
      </c>
      <c r="C22" s="25">
        <v>1</v>
      </c>
      <c r="D22" s="28">
        <f>VLOOKUP(B22,[1]Заказ!$B$3:$C$158,2,0)</f>
        <v>120</v>
      </c>
      <c r="E22" s="29">
        <f t="shared" si="3"/>
        <v>120</v>
      </c>
      <c r="F22" s="32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10"/>
      <c r="W22" s="10"/>
      <c r="X22" s="9"/>
      <c r="Y22" s="12">
        <v>1</v>
      </c>
      <c r="Z22" s="9"/>
      <c r="AA22" s="12">
        <f t="shared" si="1"/>
        <v>1</v>
      </c>
      <c r="AB22" s="9"/>
      <c r="AC22" s="12" t="e">
        <f>Y22*#REF!</f>
        <v>#REF!</v>
      </c>
    </row>
    <row r="23" spans="2:29" ht="16.5" customHeight="1" outlineLevel="1" thickBot="1" x14ac:dyDescent="0.3">
      <c r="B23" s="22" t="s">
        <v>17</v>
      </c>
      <c r="C23" s="25">
        <v>1</v>
      </c>
      <c r="D23" s="28">
        <f>VLOOKUP(B23,[1]Заказ!$B$3:$C$158,2,0)</f>
        <v>330</v>
      </c>
      <c r="E23" s="29">
        <f t="shared" si="3"/>
        <v>330</v>
      </c>
      <c r="F23" s="32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2">
        <v>1</v>
      </c>
      <c r="Z23" s="9"/>
      <c r="AA23" s="12">
        <f t="shared" si="1"/>
        <v>1</v>
      </c>
      <c r="AB23" s="9"/>
      <c r="AC23" s="12" t="e">
        <f>Y23*#REF!</f>
        <v>#REF!</v>
      </c>
    </row>
    <row r="24" spans="2:29" ht="16.5" customHeight="1" outlineLevel="1" thickBot="1" x14ac:dyDescent="0.3">
      <c r="B24" s="22" t="s">
        <v>18</v>
      </c>
      <c r="C24" s="25">
        <v>1</v>
      </c>
      <c r="D24" s="28">
        <f>VLOOKUP(B24,[1]Заказ!$B$3:$C$158,2,0)</f>
        <v>40</v>
      </c>
      <c r="E24" s="29">
        <f t="shared" si="3"/>
        <v>40</v>
      </c>
      <c r="F24" s="32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2">
        <v>1</v>
      </c>
      <c r="Z24" s="9"/>
      <c r="AA24" s="12">
        <f t="shared" si="1"/>
        <v>1</v>
      </c>
      <c r="AB24" s="9"/>
      <c r="AC24" s="12" t="e">
        <f>Y24*#REF!</f>
        <v>#REF!</v>
      </c>
    </row>
    <row r="25" spans="2:29" ht="16.5" customHeight="1" outlineLevel="1" thickBot="1" x14ac:dyDescent="0.3">
      <c r="B25" s="22" t="s">
        <v>19</v>
      </c>
      <c r="C25" s="25">
        <v>1</v>
      </c>
      <c r="D25" s="28">
        <f>VLOOKUP(B25,[1]Заказ!$B$3:$C$158,2,0)</f>
        <v>350</v>
      </c>
      <c r="E25" s="29">
        <f t="shared" si="3"/>
        <v>350</v>
      </c>
      <c r="F25" s="32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10"/>
      <c r="W25" s="10"/>
      <c r="X25" s="9"/>
      <c r="Y25" s="12">
        <v>1</v>
      </c>
      <c r="Z25" s="9"/>
      <c r="AA25" s="12">
        <f t="shared" si="1"/>
        <v>1</v>
      </c>
      <c r="AB25" s="9"/>
      <c r="AC25" s="12" t="e">
        <f>Y25*#REF!</f>
        <v>#REF!</v>
      </c>
    </row>
    <row r="26" spans="2:29" ht="16.5" customHeight="1" outlineLevel="1" thickBot="1" x14ac:dyDescent="0.3">
      <c r="B26" s="22" t="s">
        <v>20</v>
      </c>
      <c r="C26" s="25">
        <v>1</v>
      </c>
      <c r="D26" s="28">
        <f>VLOOKUP(B26,[1]Заказ!$B$3:$C$158,2,0)</f>
        <v>250</v>
      </c>
      <c r="E26" s="29">
        <f t="shared" si="3"/>
        <v>250</v>
      </c>
      <c r="F26" s="32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10"/>
      <c r="W26" s="10"/>
      <c r="X26" s="9"/>
      <c r="Y26" s="12">
        <v>1</v>
      </c>
      <c r="Z26" s="9"/>
      <c r="AA26" s="12">
        <f t="shared" si="1"/>
        <v>1</v>
      </c>
      <c r="AB26" s="9"/>
      <c r="AC26" s="12" t="e">
        <f>Y26*#REF!</f>
        <v>#REF!</v>
      </c>
    </row>
    <row r="27" spans="2:29" ht="16.5" customHeight="1" outlineLevel="1" thickBot="1" x14ac:dyDescent="0.3">
      <c r="B27" s="38" t="s">
        <v>21</v>
      </c>
      <c r="C27" s="25">
        <v>1</v>
      </c>
      <c r="D27" s="28">
        <f>VLOOKUP(B27,[1]Заказ!$B$3:$C$158,2,0)</f>
        <v>40</v>
      </c>
      <c r="E27" s="29">
        <f t="shared" si="3"/>
        <v>40</v>
      </c>
      <c r="F27" s="32" t="s">
        <v>61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2">
        <v>1</v>
      </c>
      <c r="Z27" s="9"/>
      <c r="AA27" s="12">
        <f t="shared" si="1"/>
        <v>1</v>
      </c>
      <c r="AB27" s="9"/>
      <c r="AC27" s="12" t="e">
        <f>Y27*#REF!</f>
        <v>#REF!</v>
      </c>
    </row>
    <row r="28" spans="2:29" ht="16.5" customHeight="1" outlineLevel="1" thickBot="1" x14ac:dyDescent="0.3">
      <c r="B28" s="22" t="s">
        <v>54</v>
      </c>
      <c r="C28" s="25">
        <v>1</v>
      </c>
      <c r="D28" s="28">
        <f>VLOOKUP(B28,[1]Заказ!$B$3:$C$158,2,0)</f>
        <v>30</v>
      </c>
      <c r="E28" s="29">
        <f t="shared" si="3"/>
        <v>30</v>
      </c>
      <c r="F28" s="32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2">
        <v>1</v>
      </c>
      <c r="Z28" s="9"/>
      <c r="AA28" s="12">
        <f t="shared" si="1"/>
        <v>1</v>
      </c>
      <c r="AB28" s="9"/>
      <c r="AC28" s="12" t="e">
        <f>Y28*#REF!</f>
        <v>#REF!</v>
      </c>
    </row>
    <row r="29" spans="2:29" ht="16.5" customHeight="1" outlineLevel="1" thickBot="1" x14ac:dyDescent="0.3">
      <c r="B29" s="22" t="s">
        <v>53</v>
      </c>
      <c r="C29" s="25">
        <v>0.3</v>
      </c>
      <c r="D29" s="28">
        <f>VLOOKUP(B29,[1]Заказ!$B$3:$C$158,2,0)</f>
        <v>360</v>
      </c>
      <c r="E29" s="29">
        <f t="shared" si="3"/>
        <v>108</v>
      </c>
      <c r="F29" s="32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2">
        <v>0.4</v>
      </c>
      <c r="Z29" s="9"/>
      <c r="AA29" s="12">
        <f t="shared" si="1"/>
        <v>0.12</v>
      </c>
      <c r="AB29" s="9"/>
      <c r="AC29" s="12" t="e">
        <f>Y29*#REF!</f>
        <v>#REF!</v>
      </c>
    </row>
    <row r="30" spans="2:29" ht="16.5" customHeight="1" outlineLevel="1" thickBot="1" x14ac:dyDescent="0.3">
      <c r="B30" s="22" t="s">
        <v>35</v>
      </c>
      <c r="C30" s="25">
        <v>0.4</v>
      </c>
      <c r="D30" s="28">
        <f>VLOOKUP(B30,[1]Заказ!$B$3:$C$158,2,0)</f>
        <v>720</v>
      </c>
      <c r="E30" s="29">
        <f t="shared" si="3"/>
        <v>288</v>
      </c>
      <c r="F30" s="32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2">
        <v>0.4</v>
      </c>
      <c r="Z30" s="9"/>
      <c r="AA30" s="12">
        <f t="shared" si="1"/>
        <v>0.16000000000000003</v>
      </c>
      <c r="AB30" s="9"/>
      <c r="AC30" s="12" t="e">
        <f>Y30*#REF!</f>
        <v>#REF!</v>
      </c>
    </row>
    <row r="31" spans="2:29" ht="16.5" customHeight="1" outlineLevel="1" thickBot="1" x14ac:dyDescent="0.3">
      <c r="B31" s="22" t="s">
        <v>36</v>
      </c>
      <c r="C31" s="25">
        <v>0.35</v>
      </c>
      <c r="D31" s="28">
        <f>VLOOKUP(B31,[1]Заказ!$B$3:$C$158,2,0)</f>
        <v>60</v>
      </c>
      <c r="E31" s="29">
        <f t="shared" si="3"/>
        <v>21</v>
      </c>
      <c r="F31" s="32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2">
        <v>0.35</v>
      </c>
      <c r="Z31" s="9"/>
      <c r="AA31" s="12">
        <f t="shared" si="1"/>
        <v>0.12249999999999998</v>
      </c>
      <c r="AB31" s="9"/>
      <c r="AC31" s="12" t="e">
        <f>Y31*#REF!</f>
        <v>#REF!</v>
      </c>
    </row>
    <row r="32" spans="2:29" ht="16.5" customHeight="1" outlineLevel="1" thickBot="1" x14ac:dyDescent="0.3">
      <c r="B32" s="22" t="s">
        <v>28</v>
      </c>
      <c r="C32" s="25">
        <v>1</v>
      </c>
      <c r="D32" s="28">
        <f>VLOOKUP(B32,[1]Заказ!$B$3:$C$158,2,0)</f>
        <v>150</v>
      </c>
      <c r="E32" s="29">
        <f t="shared" si="3"/>
        <v>150</v>
      </c>
      <c r="F32" s="32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2">
        <v>1</v>
      </c>
      <c r="Z32" s="9"/>
      <c r="AA32" s="12">
        <f t="shared" si="1"/>
        <v>1</v>
      </c>
      <c r="AB32" s="9"/>
      <c r="AC32" s="12" t="e">
        <f>Y32*#REF!</f>
        <v>#REF!</v>
      </c>
    </row>
    <row r="33" spans="2:29" ht="16.5" customHeight="1" outlineLevel="1" thickBot="1" x14ac:dyDescent="0.3">
      <c r="B33" s="22" t="s">
        <v>51</v>
      </c>
      <c r="C33" s="25">
        <v>1</v>
      </c>
      <c r="D33" s="28">
        <f>VLOOKUP(B33,[1]Заказ!$B$3:$C$158,2,0)</f>
        <v>150</v>
      </c>
      <c r="E33" s="29">
        <f t="shared" si="3"/>
        <v>150</v>
      </c>
      <c r="F33" s="32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2">
        <v>0.35</v>
      </c>
      <c r="Z33" s="9"/>
      <c r="AA33" s="12">
        <f t="shared" si="1"/>
        <v>0.35</v>
      </c>
      <c r="AB33" s="9"/>
      <c r="AC33" s="12" t="e">
        <f>Y33*#REF!</f>
        <v>#REF!</v>
      </c>
    </row>
    <row r="34" spans="2:29" ht="16.5" customHeight="1" outlineLevel="1" thickBot="1" x14ac:dyDescent="0.3">
      <c r="B34" s="22" t="s">
        <v>29</v>
      </c>
      <c r="C34" s="25">
        <v>1</v>
      </c>
      <c r="D34" s="28">
        <f>VLOOKUP(B34,[1]Заказ!$B$3:$C$158,2,0)</f>
        <v>200</v>
      </c>
      <c r="E34" s="29">
        <f t="shared" si="3"/>
        <v>200</v>
      </c>
      <c r="F34" s="32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2">
        <v>1</v>
      </c>
      <c r="Z34" s="9"/>
      <c r="AA34" s="12">
        <f t="shared" si="1"/>
        <v>1</v>
      </c>
      <c r="AB34" s="9"/>
      <c r="AC34" s="12" t="e">
        <f>Y34*#REF!</f>
        <v>#REF!</v>
      </c>
    </row>
    <row r="35" spans="2:29" ht="16.5" customHeight="1" outlineLevel="1" thickBot="1" x14ac:dyDescent="0.3">
      <c r="B35" s="22" t="s">
        <v>37</v>
      </c>
      <c r="C35" s="25">
        <v>0.4</v>
      </c>
      <c r="D35" s="28">
        <f>VLOOKUP(B35,[1]Заказ!$B$3:$C$158,2,0)</f>
        <v>180</v>
      </c>
      <c r="E35" s="29">
        <f t="shared" si="3"/>
        <v>72</v>
      </c>
      <c r="F35" s="32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2">
        <v>0.4</v>
      </c>
      <c r="Z35" s="9"/>
      <c r="AA35" s="12">
        <f t="shared" si="1"/>
        <v>0.16000000000000003</v>
      </c>
      <c r="AB35" s="9"/>
      <c r="AC35" s="12" t="e">
        <f>Y35*#REF!</f>
        <v>#REF!</v>
      </c>
    </row>
    <row r="36" spans="2:29" ht="16.5" customHeight="1" outlineLevel="1" thickBot="1" x14ac:dyDescent="0.3">
      <c r="B36" s="22" t="s">
        <v>38</v>
      </c>
      <c r="C36" s="25">
        <v>0.4</v>
      </c>
      <c r="D36" s="28">
        <f>VLOOKUP(B36,[1]Заказ!$B$3:$C$158,2,0)</f>
        <v>180</v>
      </c>
      <c r="E36" s="29">
        <f t="shared" si="3"/>
        <v>72</v>
      </c>
      <c r="F36" s="32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2">
        <v>0.4</v>
      </c>
      <c r="Z36" s="9"/>
      <c r="AA36" s="12">
        <f t="shared" si="1"/>
        <v>0.16000000000000003</v>
      </c>
      <c r="AB36" s="9"/>
      <c r="AC36" s="12" t="e">
        <f>Y36*#REF!</f>
        <v>#REF!</v>
      </c>
    </row>
    <row r="37" spans="2:29" ht="16.5" customHeight="1" outlineLevel="1" thickBot="1" x14ac:dyDescent="0.3">
      <c r="B37" s="22" t="s">
        <v>30</v>
      </c>
      <c r="C37" s="25">
        <v>1</v>
      </c>
      <c r="D37" s="28">
        <f>VLOOKUP(B37,[1]Заказ!$B$3:$C$158,2,0)</f>
        <v>60</v>
      </c>
      <c r="E37" s="29">
        <f t="shared" si="3"/>
        <v>60</v>
      </c>
      <c r="F37" s="32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2">
        <v>1</v>
      </c>
      <c r="Z37" s="9"/>
      <c r="AA37" s="12">
        <f t="shared" si="1"/>
        <v>1</v>
      </c>
      <c r="AB37" s="9"/>
      <c r="AC37" s="12" t="e">
        <f>Y37*#REF!</f>
        <v>#REF!</v>
      </c>
    </row>
    <row r="38" spans="2:29" ht="16.5" customHeight="1" outlineLevel="1" thickBot="1" x14ac:dyDescent="0.3">
      <c r="B38" s="22" t="s">
        <v>31</v>
      </c>
      <c r="C38" s="25">
        <v>1</v>
      </c>
      <c r="D38" s="28">
        <f>VLOOKUP(B38,[1]Заказ!$B$3:$C$158,2,0)</f>
        <v>60</v>
      </c>
      <c r="E38" s="29">
        <f t="shared" si="3"/>
        <v>60</v>
      </c>
      <c r="F38" s="32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2">
        <v>1</v>
      </c>
      <c r="Z38" s="9"/>
      <c r="AA38" s="12">
        <f t="shared" si="1"/>
        <v>1</v>
      </c>
      <c r="AB38" s="9"/>
      <c r="AC38" s="12" t="e">
        <f>Y38*#REF!</f>
        <v>#REF!</v>
      </c>
    </row>
    <row r="39" spans="2:29" ht="16.5" customHeight="1" outlineLevel="1" thickBot="1" x14ac:dyDescent="0.3">
      <c r="B39" s="22" t="s">
        <v>40</v>
      </c>
      <c r="C39" s="25">
        <v>0.4</v>
      </c>
      <c r="D39" s="28">
        <f>VLOOKUP(B39,[1]Заказ!$B$3:$C$158,2,0)</f>
        <v>720</v>
      </c>
      <c r="E39" s="29">
        <f t="shared" si="3"/>
        <v>288</v>
      </c>
      <c r="F39" s="32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2">
        <v>0.4</v>
      </c>
      <c r="Z39" s="9"/>
      <c r="AA39" s="12">
        <f t="shared" si="1"/>
        <v>0.16000000000000003</v>
      </c>
      <c r="AB39" s="9"/>
      <c r="AC39" s="12" t="e">
        <f>Y39*#REF!</f>
        <v>#REF!</v>
      </c>
    </row>
    <row r="40" spans="2:29" ht="16.5" customHeight="1" outlineLevel="1" thickBot="1" x14ac:dyDescent="0.3">
      <c r="B40" s="22" t="s">
        <v>32</v>
      </c>
      <c r="C40" s="25">
        <v>1</v>
      </c>
      <c r="D40" s="28">
        <f>VLOOKUP(B40,[1]Заказ!$B$3:$C$158,2,0)</f>
        <v>30</v>
      </c>
      <c r="E40" s="29">
        <f t="shared" si="3"/>
        <v>30</v>
      </c>
      <c r="F40" s="32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2">
        <v>1</v>
      </c>
      <c r="Z40" s="9"/>
      <c r="AA40" s="12">
        <f t="shared" si="1"/>
        <v>1</v>
      </c>
      <c r="AB40" s="9"/>
      <c r="AC40" s="12" t="e">
        <f>Y40*#REF!</f>
        <v>#REF!</v>
      </c>
    </row>
    <row r="41" spans="2:29" ht="16.5" customHeight="1" outlineLevel="1" thickBot="1" x14ac:dyDescent="0.3">
      <c r="B41" s="22" t="s">
        <v>27</v>
      </c>
      <c r="C41" s="25">
        <v>1</v>
      </c>
      <c r="D41" s="28">
        <f>VLOOKUP(B41,[1]Заказ!$B$3:$C$158,2,0)</f>
        <v>200</v>
      </c>
      <c r="E41" s="29">
        <f t="shared" ref="E41:E54" si="4">D41*C41</f>
        <v>200</v>
      </c>
      <c r="F41" s="32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2">
        <v>1</v>
      </c>
      <c r="Z41" s="9"/>
      <c r="AA41" s="12">
        <f t="shared" si="1"/>
        <v>1</v>
      </c>
      <c r="AB41" s="9"/>
      <c r="AC41" s="12" t="e">
        <f>Y41*#REF!</f>
        <v>#REF!</v>
      </c>
    </row>
    <row r="42" spans="2:29" ht="16.5" customHeight="1" outlineLevel="1" thickBot="1" x14ac:dyDescent="0.3">
      <c r="B42" s="22" t="s">
        <v>26</v>
      </c>
      <c r="C42" s="25">
        <v>1</v>
      </c>
      <c r="D42" s="28">
        <f>VLOOKUP(B42,[1]Заказ!$B$3:$C$158,2,0)</f>
        <v>1500</v>
      </c>
      <c r="E42" s="29">
        <f t="shared" si="4"/>
        <v>1500</v>
      </c>
      <c r="F42" s="32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2">
        <v>1</v>
      </c>
      <c r="Z42" s="9"/>
      <c r="AA42" s="12">
        <f t="shared" si="1"/>
        <v>1</v>
      </c>
      <c r="AB42" s="9"/>
      <c r="AC42" s="12" t="e">
        <f>Y42*#REF!</f>
        <v>#REF!</v>
      </c>
    </row>
    <row r="43" spans="2:29" ht="16.5" customHeight="1" outlineLevel="1" thickBot="1" x14ac:dyDescent="0.3">
      <c r="B43" s="22" t="s">
        <v>49</v>
      </c>
      <c r="C43" s="25">
        <v>0.45</v>
      </c>
      <c r="D43" s="28">
        <f>VLOOKUP(B43,[1]Заказ!$B$3:$C$158,2,0)</f>
        <v>96</v>
      </c>
      <c r="E43" s="29">
        <f t="shared" si="4"/>
        <v>43.2</v>
      </c>
      <c r="F43" s="32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2">
        <v>0.45</v>
      </c>
      <c r="Z43" s="9"/>
      <c r="AA43" s="12">
        <f t="shared" si="1"/>
        <v>0.20250000000000001</v>
      </c>
      <c r="AB43" s="9"/>
      <c r="AC43" s="12" t="e">
        <f>Y43*#REF!</f>
        <v>#REF!</v>
      </c>
    </row>
    <row r="44" spans="2:29" ht="16.5" customHeight="1" outlineLevel="1" thickBot="1" x14ac:dyDescent="0.3">
      <c r="B44" s="22" t="s">
        <v>33</v>
      </c>
      <c r="C44" s="25">
        <v>1</v>
      </c>
      <c r="D44" s="28">
        <f>VLOOKUP(B44,[1]Заказ!$B$3:$C$158,2,0)</f>
        <v>220</v>
      </c>
      <c r="E44" s="29">
        <f t="shared" si="4"/>
        <v>220</v>
      </c>
      <c r="F44" s="32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2">
        <v>1</v>
      </c>
      <c r="Z44" s="9"/>
      <c r="AA44" s="12">
        <f t="shared" si="1"/>
        <v>1</v>
      </c>
      <c r="AB44" s="9"/>
      <c r="AC44" s="12" t="e">
        <f>Y44*#REF!</f>
        <v>#REF!</v>
      </c>
    </row>
    <row r="45" spans="2:29" ht="16.5" customHeight="1" outlineLevel="1" thickBot="1" x14ac:dyDescent="0.3">
      <c r="B45" s="22" t="s">
        <v>41</v>
      </c>
      <c r="C45" s="25">
        <v>0.4</v>
      </c>
      <c r="D45" s="28">
        <f>VLOOKUP(B45,[1]Заказ!$B$3:$C$158,2,0)</f>
        <v>264</v>
      </c>
      <c r="E45" s="29">
        <f t="shared" si="4"/>
        <v>105.60000000000001</v>
      </c>
      <c r="F45" s="32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2">
        <v>0.4</v>
      </c>
      <c r="Z45" s="9"/>
      <c r="AA45" s="12">
        <f t="shared" si="1"/>
        <v>0.16000000000000003</v>
      </c>
      <c r="AB45" s="9"/>
      <c r="AC45" s="12" t="e">
        <f>Y45*#REF!</f>
        <v>#REF!</v>
      </c>
    </row>
    <row r="46" spans="2:29" ht="16.5" customHeight="1" outlineLevel="1" thickBot="1" x14ac:dyDescent="0.3">
      <c r="B46" s="22" t="s">
        <v>42</v>
      </c>
      <c r="C46" s="25">
        <v>0.4</v>
      </c>
      <c r="D46" s="28">
        <f>VLOOKUP(B46,[1]Заказ!$B$3:$C$158,2,0)</f>
        <v>300</v>
      </c>
      <c r="E46" s="29">
        <f t="shared" si="4"/>
        <v>120</v>
      </c>
      <c r="F46" s="32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2">
        <v>0.4</v>
      </c>
      <c r="Z46" s="9"/>
      <c r="AA46" s="12">
        <f t="shared" si="1"/>
        <v>0.16000000000000003</v>
      </c>
      <c r="AB46" s="9"/>
      <c r="AC46" s="12" t="e">
        <f>Y46*#REF!</f>
        <v>#REF!</v>
      </c>
    </row>
    <row r="47" spans="2:29" ht="16.5" customHeight="1" outlineLevel="1" thickBot="1" x14ac:dyDescent="0.3">
      <c r="B47" s="26" t="s">
        <v>47</v>
      </c>
      <c r="C47" s="25">
        <v>0.4</v>
      </c>
      <c r="D47" s="28">
        <f>VLOOKUP(B47,[1]Заказ!$B$3:$C$158,2,0)</f>
        <v>720</v>
      </c>
      <c r="E47" s="29">
        <f t="shared" si="4"/>
        <v>288</v>
      </c>
      <c r="F47" s="32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2">
        <v>0.5</v>
      </c>
      <c r="Z47" s="9"/>
      <c r="AA47" s="12">
        <f t="shared" si="1"/>
        <v>0.2</v>
      </c>
      <c r="AB47" s="9"/>
      <c r="AC47" s="12" t="e">
        <f>Y47*#REF!</f>
        <v>#REF!</v>
      </c>
    </row>
    <row r="48" spans="2:29" ht="16.5" customHeight="1" outlineLevel="1" thickBot="1" x14ac:dyDescent="0.3">
      <c r="B48" s="27" t="s">
        <v>48</v>
      </c>
      <c r="C48" s="25">
        <v>0.4</v>
      </c>
      <c r="D48" s="28">
        <f>VLOOKUP(B48,[1]Заказ!$B$3:$C$158,2,0)</f>
        <v>960</v>
      </c>
      <c r="E48" s="29">
        <f t="shared" si="4"/>
        <v>384</v>
      </c>
      <c r="F48" s="32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2">
        <v>1</v>
      </c>
      <c r="Z48" s="9"/>
      <c r="AA48" s="12">
        <f t="shared" si="1"/>
        <v>0.4</v>
      </c>
      <c r="AB48" s="9"/>
      <c r="AC48" s="12" t="e">
        <f>Y48*#REF!</f>
        <v>#REF!</v>
      </c>
    </row>
    <row r="49" spans="2:29" ht="16.5" customHeight="1" outlineLevel="1" thickBot="1" x14ac:dyDescent="0.3">
      <c r="B49" s="22" t="s">
        <v>39</v>
      </c>
      <c r="C49" s="25">
        <v>0.35</v>
      </c>
      <c r="D49" s="28">
        <f>VLOOKUP(B49,[1]Заказ!$B$3:$C$158,2,0)</f>
        <v>48</v>
      </c>
      <c r="E49" s="29">
        <f t="shared" si="4"/>
        <v>16.799999999999997</v>
      </c>
      <c r="F49" s="32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2">
        <v>0.35</v>
      </c>
      <c r="Z49" s="9"/>
      <c r="AA49" s="12">
        <f t="shared" si="1"/>
        <v>0.12249999999999998</v>
      </c>
      <c r="AB49" s="9"/>
      <c r="AC49" s="12" t="e">
        <f>Y49*#REF!</f>
        <v>#REF!</v>
      </c>
    </row>
    <row r="50" spans="2:29" ht="16.5" customHeight="1" outlineLevel="1" thickBot="1" x14ac:dyDescent="0.3">
      <c r="B50" s="22" t="s">
        <v>34</v>
      </c>
      <c r="C50" s="25">
        <v>0.35</v>
      </c>
      <c r="D50" s="28">
        <f>VLOOKUP(B50,[1]Заказ!$B$3:$C$158,2,0)</f>
        <v>72</v>
      </c>
      <c r="E50" s="29">
        <f t="shared" si="4"/>
        <v>25.2</v>
      </c>
      <c r="F50" s="32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2">
        <v>0.35</v>
      </c>
      <c r="Z50" s="9"/>
      <c r="AA50" s="12">
        <f t="shared" si="1"/>
        <v>0.12249999999999998</v>
      </c>
      <c r="AB50" s="9"/>
      <c r="AC50" s="12" t="e">
        <f>Y50*#REF!</f>
        <v>#REF!</v>
      </c>
    </row>
    <row r="51" spans="2:29" ht="16.5" customHeight="1" outlineLevel="1" thickBot="1" x14ac:dyDescent="0.3">
      <c r="B51" s="22" t="s">
        <v>43</v>
      </c>
      <c r="C51" s="25">
        <v>1</v>
      </c>
      <c r="D51" s="28">
        <f>VLOOKUP(B51,[1]Заказ!$B$3:$C$158,2,0)</f>
        <v>200</v>
      </c>
      <c r="E51" s="29">
        <f t="shared" si="4"/>
        <v>200</v>
      </c>
      <c r="F51" s="32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2"/>
      <c r="Z51" s="9"/>
      <c r="AA51" s="12"/>
      <c r="AB51" s="9"/>
      <c r="AC51" s="12"/>
    </row>
    <row r="52" spans="2:29" ht="16.5" customHeight="1" outlineLevel="1" thickBot="1" x14ac:dyDescent="0.3">
      <c r="B52" s="22" t="s">
        <v>44</v>
      </c>
      <c r="C52" s="25">
        <v>1</v>
      </c>
      <c r="D52" s="28">
        <f>VLOOKUP(B52,[1]Заказ!$B$3:$C$158,2,0)</f>
        <v>50</v>
      </c>
      <c r="E52" s="29">
        <f t="shared" si="4"/>
        <v>50</v>
      </c>
      <c r="F52" s="32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2"/>
      <c r="Z52" s="9"/>
      <c r="AA52" s="12"/>
      <c r="AB52" s="9"/>
      <c r="AC52" s="12"/>
    </row>
    <row r="53" spans="2:29" ht="16.5" customHeight="1" outlineLevel="1" thickBot="1" x14ac:dyDescent="0.3">
      <c r="B53" s="22" t="s">
        <v>45</v>
      </c>
      <c r="C53" s="25">
        <v>1</v>
      </c>
      <c r="D53" s="28">
        <f>VLOOKUP(B53,[1]Заказ!$B$3:$C$158,2,0)</f>
        <v>180</v>
      </c>
      <c r="E53" s="29">
        <f t="shared" si="4"/>
        <v>180</v>
      </c>
      <c r="F53" s="32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2">
        <v>1</v>
      </c>
      <c r="Z53" s="9"/>
      <c r="AA53" s="12">
        <f>Y53*C53</f>
        <v>1</v>
      </c>
      <c r="AB53" s="9"/>
      <c r="AC53" s="12" t="e">
        <f>Y53*#REF!</f>
        <v>#REF!</v>
      </c>
    </row>
    <row r="54" spans="2:29" ht="16.5" customHeight="1" outlineLevel="1" thickBot="1" x14ac:dyDescent="0.3">
      <c r="B54" s="22" t="s">
        <v>46</v>
      </c>
      <c r="C54" s="25">
        <v>1</v>
      </c>
      <c r="D54" s="28">
        <f>VLOOKUP(B54,[1]Заказ!$B$3:$C$158,2,0)</f>
        <v>200</v>
      </c>
      <c r="E54" s="29">
        <f t="shared" si="4"/>
        <v>200</v>
      </c>
      <c r="F54" s="32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2">
        <v>1</v>
      </c>
      <c r="Z54" s="9"/>
      <c r="AA54" s="12">
        <f>Y54*C54</f>
        <v>1</v>
      </c>
      <c r="AB54" s="9"/>
      <c r="AC54" s="12" t="e">
        <f>Y54*#REF!</f>
        <v>#REF!</v>
      </c>
    </row>
  </sheetData>
  <mergeCells count="2">
    <mergeCell ref="H5:P5"/>
    <mergeCell ref="F2:S2"/>
  </mergeCells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2024-04-11T08:04:55Z</dcterms:modified>
</cp:coreProperties>
</file>