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Пушкарный\"/>
    </mc:Choice>
  </mc:AlternateContent>
  <xr:revisionPtr revIDLastSave="0" documentId="13_ncr:1_{A3EA6529-2394-4A60-B040-B25151C38B5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X473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W409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3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V143" i="2"/>
  <c r="V142" i="2"/>
  <c r="W141" i="2"/>
  <c r="X141" i="2" s="1"/>
  <c r="N141" i="2"/>
  <c r="W140" i="2"/>
  <c r="X140" i="2" s="1"/>
  <c r="N140" i="2"/>
  <c r="W139" i="2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X130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X87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41" i="2" l="1"/>
  <c r="W499" i="2"/>
  <c r="D526" i="2"/>
  <c r="W245" i="2"/>
  <c r="W37" i="2"/>
  <c r="X210" i="2"/>
  <c r="X247" i="2"/>
  <c r="X248" i="2" s="1"/>
  <c r="W248" i="2"/>
  <c r="W321" i="2"/>
  <c r="W44" i="2"/>
  <c r="W225" i="2"/>
  <c r="W346" i="2"/>
  <c r="W349" i="2"/>
  <c r="W370" i="2"/>
  <c r="X496" i="2"/>
  <c r="W507" i="2"/>
  <c r="X26" i="2"/>
  <c r="X32" i="2" s="1"/>
  <c r="W32" i="2"/>
  <c r="W302" i="2"/>
  <c r="W303" i="2"/>
  <c r="T526" i="2"/>
  <c r="X448" i="2"/>
  <c r="X459" i="2" s="1"/>
  <c r="X91" i="2"/>
  <c r="W224" i="2"/>
  <c r="Q526" i="2"/>
  <c r="R526" i="2"/>
  <c r="W381" i="2"/>
  <c r="X407" i="2"/>
  <c r="X408" i="2" s="1"/>
  <c r="W408" i="2"/>
  <c r="W440" i="2"/>
  <c r="X438" i="2"/>
  <c r="X439" i="2" s="1"/>
  <c r="W483" i="2"/>
  <c r="W484" i="2"/>
  <c r="X482" i="2"/>
  <c r="X483" i="2" s="1"/>
  <c r="X499" i="2"/>
  <c r="W215" i="2"/>
  <c r="W214" i="2"/>
  <c r="L526" i="2"/>
  <c r="X218" i="2"/>
  <c r="W255" i="2"/>
  <c r="X251" i="2"/>
  <c r="X255" i="2" s="1"/>
  <c r="P526" i="2"/>
  <c r="X326" i="2"/>
  <c r="X334" i="2" s="1"/>
  <c r="X404" i="2"/>
  <c r="W493" i="2"/>
  <c r="W518" i="2"/>
  <c r="W166" i="2"/>
  <c r="X164" i="2"/>
  <c r="X166" i="2" s="1"/>
  <c r="X196" i="2"/>
  <c r="X200" i="2" s="1"/>
  <c r="V516" i="2"/>
  <c r="W51" i="2"/>
  <c r="X55" i="2"/>
  <c r="X59" i="2" s="1"/>
  <c r="W126" i="2"/>
  <c r="X213" i="2"/>
  <c r="X214" i="2" s="1"/>
  <c r="W274" i="2"/>
  <c r="X279" i="2"/>
  <c r="X285" i="2"/>
  <c r="W308" i="2"/>
  <c r="W307" i="2"/>
  <c r="X306" i="2"/>
  <c r="X307" i="2" s="1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375" i="2"/>
  <c r="W405" i="2"/>
  <c r="X414" i="2"/>
  <c r="S526" i="2"/>
  <c r="W431" i="2"/>
  <c r="X435" i="2"/>
  <c r="U526" i="2"/>
  <c r="W494" i="2"/>
  <c r="W506" i="2"/>
  <c r="W515" i="2"/>
  <c r="V519" i="2"/>
  <c r="E526" i="2"/>
  <c r="W91" i="2"/>
  <c r="W102" i="2"/>
  <c r="W116" i="2"/>
  <c r="F526" i="2"/>
  <c r="G526" i="2"/>
  <c r="H526" i="2"/>
  <c r="W286" i="2"/>
  <c r="W364" i="2"/>
  <c r="X370" i="2"/>
  <c r="W404" i="2"/>
  <c r="X420" i="2"/>
  <c r="X479" i="2"/>
  <c r="W500" i="2"/>
  <c r="F10" i="2"/>
  <c r="X134" i="2"/>
  <c r="X397" i="2"/>
  <c r="X340" i="2"/>
  <c r="X84" i="2"/>
  <c r="X155" i="2"/>
  <c r="X273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224" i="2"/>
  <c r="X358" i="2"/>
  <c r="W520" i="2"/>
  <c r="W516" i="2"/>
  <c r="X521" i="2" l="1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<sst xmlns="http://schemas.openxmlformats.org/spreadsheetml/2006/main" count="3428" uniqueCount="755">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</sst>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0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14300</v>
      </c>
      <c r="W259" s="54">
        <f t="shared" si="15"/>
        <v>14305.199999999999</v>
      </c>
      <c r="X259" s="40">
        <f>IFERROR(IF(W259=0,"",ROUNDUP(W259/H259,0)*0.02175),"")</f>
        <v>39.889499999999998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1833.3333333333335</v>
      </c>
      <c r="W267" s="42">
        <f>IFERROR(W258/H258,"0")+IFERROR(W259/H259,"0")+IFERROR(W260/H260,"0")+IFERROR(W261/H261,"0")+IFERROR(W262/H262,"0")+IFERROR(W263/H263,"0")+IFERROR(W264/H264,"0")+IFERROR(W265/H265,"0")+IFERROR(W266/H266,"0")</f>
        <v>1834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39.889499999999998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14300</v>
      </c>
      <c r="W268" s="42">
        <f>IFERROR(SUM(W258:W266),"0")</f>
        <v>14305.199999999999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3000</v>
      </c>
      <c r="W326" s="54">
        <f t="shared" ref="W326:W333" si="17">IFERROR(IF(V326="",0,CEILING((V326/$H326),1)*$H326),"")</f>
        <v>3000</v>
      </c>
      <c r="X326" s="40">
        <f>IFERROR(IF(W326=0,"",ROUNDUP(W326/H326,0)*0.02039),"")</f>
        <v>4.0779999999999994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200</v>
      </c>
      <c r="W334" s="42">
        <f>IFERROR(W326/H326,"0")+IFERROR(W327/H327,"0")+IFERROR(W328/H328,"0")+IFERROR(W329/H329,"0")+IFERROR(W330/H330,"0")+IFERROR(W331/H331,"0")+IFERROR(W332/H332,"0")+IFERROR(W333/H333,"0")</f>
        <v>200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4.0779999999999994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3000</v>
      </c>
      <c r="W335" s="42">
        <f>IFERROR(SUM(W326:W333),"0")</f>
        <v>3000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17300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17305.199999999997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18419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18424.572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19344</v>
      </c>
      <c r="W519" s="42">
        <f>GrossWeightTotalR+PalletQtyTotalR*25</f>
        <v>19349.572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2033.3333333333335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2034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43.967500000000001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14305.199999999999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3000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2024-04-09T08:10:37Z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