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9" i="1" l="1"/>
  <c r="AH10" i="1"/>
  <c r="X13" i="1"/>
  <c r="AH14" i="1"/>
  <c r="X17" i="1"/>
  <c r="AH18" i="1"/>
  <c r="X21" i="1"/>
  <c r="AH22" i="1"/>
  <c r="X25" i="1"/>
  <c r="AH26" i="1"/>
  <c r="X29" i="1"/>
  <c r="AH30" i="1"/>
  <c r="X33" i="1"/>
  <c r="X34" i="1"/>
  <c r="X37" i="1"/>
  <c r="X38" i="1"/>
  <c r="X41" i="1"/>
  <c r="X42" i="1"/>
  <c r="X45" i="1"/>
  <c r="X46" i="1"/>
  <c r="X49" i="1"/>
  <c r="X50" i="1"/>
  <c r="X53" i="1"/>
  <c r="X54" i="1"/>
  <c r="X57" i="1"/>
  <c r="X58" i="1"/>
  <c r="X61" i="1"/>
  <c r="X62" i="1"/>
  <c r="X65" i="1"/>
  <c r="X66" i="1"/>
  <c r="AH69" i="1"/>
  <c r="X70" i="1"/>
  <c r="AH73" i="1"/>
  <c r="X74" i="1"/>
  <c r="AH76" i="1"/>
  <c r="AH77" i="1"/>
  <c r="X78" i="1"/>
  <c r="AH81" i="1"/>
  <c r="X82" i="1"/>
  <c r="AH84" i="1"/>
  <c r="AH85" i="1"/>
  <c r="X86" i="1"/>
  <c r="AH88" i="1"/>
  <c r="AH89" i="1"/>
  <c r="X90" i="1"/>
  <c r="AH92" i="1"/>
  <c r="AH93" i="1"/>
  <c r="X94" i="1"/>
  <c r="AH96" i="1"/>
  <c r="AH97" i="1"/>
  <c r="X98" i="1"/>
  <c r="AH100" i="1"/>
  <c r="AH101" i="1"/>
  <c r="X102" i="1"/>
  <c r="AH104" i="1"/>
  <c r="AH105" i="1"/>
  <c r="X106" i="1"/>
  <c r="X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6" i="1"/>
  <c r="AH7" i="1"/>
  <c r="AH8" i="1"/>
  <c r="AH11" i="1"/>
  <c r="AH12" i="1"/>
  <c r="AH15" i="1"/>
  <c r="AH16" i="1"/>
  <c r="AH19" i="1"/>
  <c r="AH20" i="1"/>
  <c r="AH23" i="1"/>
  <c r="AH24" i="1"/>
  <c r="AH27" i="1"/>
  <c r="AH28" i="1"/>
  <c r="AH31" i="1"/>
  <c r="AH32" i="1"/>
  <c r="AH35" i="1"/>
  <c r="AH36" i="1"/>
  <c r="AH39" i="1"/>
  <c r="AH40" i="1"/>
  <c r="AH43" i="1"/>
  <c r="AH44" i="1"/>
  <c r="AH47" i="1"/>
  <c r="AH48" i="1"/>
  <c r="AH51" i="1"/>
  <c r="AH52" i="1"/>
  <c r="AH55" i="1"/>
  <c r="AH56" i="1"/>
  <c r="AH59" i="1"/>
  <c r="AH60" i="1"/>
  <c r="AH63" i="1"/>
  <c r="AH64" i="1"/>
  <c r="AH67" i="1"/>
  <c r="AH68" i="1"/>
  <c r="AH71" i="1"/>
  <c r="AH72" i="1"/>
  <c r="AH75" i="1"/>
  <c r="AH79" i="1"/>
  <c r="AH80" i="1"/>
  <c r="AH83" i="1"/>
  <c r="AH87" i="1"/>
  <c r="AH91" i="1"/>
  <c r="AH95" i="1"/>
  <c r="AH99" i="1"/>
  <c r="AH103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4" i="1"/>
  <c r="AG85" i="1"/>
  <c r="AG86" i="1"/>
  <c r="AG87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9" i="1"/>
  <c r="AF80" i="1"/>
  <c r="AF81" i="1"/>
  <c r="AF82" i="1"/>
  <c r="AF83" i="1"/>
  <c r="AF84" i="1"/>
  <c r="AF85" i="1"/>
  <c r="AF86" i="1"/>
  <c r="AF88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3" i="1"/>
  <c r="AF104" i="1"/>
  <c r="AF105" i="1"/>
  <c r="AF10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3" i="1"/>
  <c r="AE104" i="1"/>
  <c r="AE105" i="1"/>
  <c r="AE10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3" i="1"/>
  <c r="AD104" i="1"/>
  <c r="AD105" i="1"/>
  <c r="AD106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6" i="1"/>
  <c r="X7" i="1"/>
  <c r="X8" i="1"/>
  <c r="X11" i="1"/>
  <c r="X12" i="1"/>
  <c r="X15" i="1"/>
  <c r="X16" i="1"/>
  <c r="X19" i="1"/>
  <c r="X20" i="1"/>
  <c r="X23" i="1"/>
  <c r="X24" i="1"/>
  <c r="X27" i="1"/>
  <c r="X28" i="1"/>
  <c r="X31" i="1"/>
  <c r="X35" i="1"/>
  <c r="X36" i="1"/>
  <c r="X39" i="1"/>
  <c r="X40" i="1"/>
  <c r="X43" i="1"/>
  <c r="X44" i="1"/>
  <c r="X47" i="1"/>
  <c r="X48" i="1"/>
  <c r="X51" i="1"/>
  <c r="X52" i="1"/>
  <c r="X55" i="1"/>
  <c r="X56" i="1"/>
  <c r="X59" i="1"/>
  <c r="X60" i="1"/>
  <c r="X63" i="1"/>
  <c r="X64" i="1"/>
  <c r="X67" i="1"/>
  <c r="X68" i="1"/>
  <c r="X71" i="1"/>
  <c r="X72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X103" i="1"/>
  <c r="X104" i="1"/>
  <c r="X10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X69" i="1" s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6" i="1"/>
  <c r="AH65" i="1" l="1"/>
  <c r="AH61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X30" i="1"/>
  <c r="X26" i="1"/>
  <c r="X22" i="1"/>
  <c r="X18" i="1"/>
  <c r="X14" i="1"/>
  <c r="X10" i="1"/>
  <c r="AH106" i="1"/>
  <c r="AH102" i="1"/>
  <c r="AH98" i="1"/>
  <c r="AH9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6" i="1"/>
  <c r="X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106" i="1"/>
  <c r="AB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5" i="1" s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6" i="1"/>
  <c r="M7" i="1"/>
  <c r="M8" i="1"/>
  <c r="M9" i="1"/>
  <c r="M10" i="1"/>
  <c r="M5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6" i="1"/>
  <c r="L7" i="1"/>
  <c r="L8" i="1"/>
  <c r="L9" i="1"/>
  <c r="L10" i="1"/>
  <c r="L5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L104" i="1"/>
  <c r="L105" i="1"/>
  <c r="L10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3" i="1"/>
  <c r="J104" i="1"/>
  <c r="J105" i="1"/>
  <c r="J106" i="1"/>
  <c r="J6" i="1"/>
  <c r="AA5" i="1"/>
  <c r="AC5" i="1"/>
  <c r="AD5" i="1"/>
  <c r="AE5" i="1"/>
  <c r="AF5" i="1"/>
  <c r="AI5" i="1"/>
  <c r="AJ5" i="1"/>
  <c r="Z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6" i="1"/>
  <c r="E5" i="1"/>
  <c r="F5" i="1"/>
  <c r="AH5" i="1" l="1"/>
  <c r="AB5" i="1"/>
  <c r="K5" i="1"/>
  <c r="J5" i="1"/>
</calcChain>
</file>

<file path=xl/sharedStrings.xml><?xml version="1.0" encoding="utf-8"?>
<sst xmlns="http://schemas.openxmlformats.org/spreadsheetml/2006/main" count="257" uniqueCount="141">
  <si>
    <t>Период: 04.08.2023 - 11.08.2023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</si>
  <si>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</si>
  <si>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</si>
  <si>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</si>
  <si>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</si>
  <si>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</si>
  <si>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</si>
  <si>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</si>
  <si>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</si>
  <si>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</si>
  <si>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</si>
  <si>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</si>
  <si>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</si>
  <si>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</si>
  <si>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</si>
  <si>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</si>
  <si>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</si>
  <si>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</si>
  <si>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</si>
  <si>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</si>
  <si>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</si>
  <si>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</si>
  <si>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</si>
  <si>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</si>
  <si>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</si>
  <si>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</si>
  <si>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</si>
  <si>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</si>
  <si>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</si>
  <si>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</si>
  <si>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</si>
  <si>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</si>
  <si>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</si>
  <si>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</si>
  <si>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</si>
  <si>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</si>
  <si>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</si>
  <si>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</si>
  <si>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</si>
  <si>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</si>
  <si>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</si>
  <si>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</si>
  <si>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</si>
  <si>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</si>
  <si>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</si>
  <si>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</si>
  <si>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</si>
  <si>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</si>
  <si>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</si>
  <si>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</si>
  <si>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</si>
  <si>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</si>
  <si>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</si>
  <si>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</si>
  <si>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</si>
  <si>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</si>
  <si>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</si>
  <si>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</si>
  <si>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</si>
  <si>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</si>
  <si>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</si>
  <si>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</si>
  <si>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</si>
  <si>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</si>
  <si>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</si>
  <si>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</si>
  <si>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</si>
  <si>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</si>
  <si>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</si>
  <si>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</si>
  <si>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</si>
  <si>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</si>
  <si>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</si>
  <si>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</si>
  <si>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</si>
  <si>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</si>
  <si>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</si>
  <si>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</si>
  <si>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</si>
  <si>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</si>
  <si>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</si>
  <si>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</si>
  <si>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</si>
  <si>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</si>
  <si>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</si>
  <si>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</si>
  <si>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</si>
  <si>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</si>
  <si>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</si>
  <si>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</si>
  <si>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</si>
  <si>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</si>
  <si>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</si>
  <si>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</si>
  <si>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</si>
  <si>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</si>
  <si>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</si>
  <si>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</si>
  <si>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</si>
  <si>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</si>
  <si>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</si>
  <si>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</si>
  <si>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</si>
  <si>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</si>
  <si>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281  Сосиски Молочные для завтрака ТМ Особый рецепт, 0,4кг  ПОКОМ</t>
  </si>
  <si>
    <t xml:space="preserve"> 334  Паштет Любительский ТМ Стародворье ламистер 0,1 кг  ПОКОМ</t>
  </si>
  <si>
    <t xml:space="preserve"> 348  Колбаса Молочная оригинальная ТМ Особый рецепт. большой батон, ВЕС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</si>
  <si>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</si>
  <si>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</si>
  <si>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</si>
  <si>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</si>
  <si>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</si>
  <si>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</si>
  <si>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</si>
  <si>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</si>
  <si>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</si>
  <si>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</si>
  <si>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</si>
  <si>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</si>
  <si>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</si>
  <si>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</si>
  <si>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</si>
  <si>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пудп</t>
  </si>
  <si>
    <t>тк пр</t>
  </si>
  <si>
    <t>пр</t>
  </si>
  <si>
    <t>коментарии</t>
  </si>
  <si>
    <t>вес</t>
  </si>
  <si>
    <t>14,08,</t>
  </si>
  <si>
    <t>14,08п</t>
  </si>
  <si>
    <t>15,08,</t>
  </si>
  <si>
    <t>16,08,</t>
  </si>
  <si>
    <t>17,08,</t>
  </si>
  <si>
    <t>18,08,</t>
  </si>
  <si>
    <t>28,07,</t>
  </si>
  <si>
    <t>04,08,</t>
  </si>
  <si>
    <t>11,08,</t>
  </si>
  <si>
    <t>500склад</t>
  </si>
  <si>
    <t>1000склад</t>
  </si>
  <si>
    <t>акяб</t>
  </si>
  <si>
    <t>5т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</si>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</sst>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7" fillId="0" borderId="0" xfId="0" applyFont="1" applyAlignment="1"/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164" fontId="0" fillId="0" borderId="3" xfId="0" applyNumberForma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164" fontId="6" fillId="5" borderId="0" xfId="0" applyNumberFormat="1" applyFont="1" applyFill="1" applyAlignment="1">
      <alignment horizontal="right" vertical="top"/>
    </xf>
    <xf numFmtId="0" fontId="7" fillId="5" borderId="0" xfId="0" applyFont="1" applyFill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1,08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03.08.2023 - 10.08.2023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пудп</v>
          </cell>
          <cell r="AC3" t="str">
            <v>тк пр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10,08,</v>
          </cell>
          <cell r="M4" t="str">
            <v>11,08,</v>
          </cell>
          <cell r="N4" t="str">
            <v>14,08,</v>
          </cell>
          <cell r="O4" t="str">
            <v>14,08п</v>
          </cell>
          <cell r="W4" t="str">
            <v>15,08,</v>
          </cell>
          <cell r="AD4" t="str">
            <v>28,07,</v>
          </cell>
          <cell r="AE4" t="str">
            <v>04,08,</v>
          </cell>
          <cell r="AF4" t="str">
            <v>10,08,</v>
          </cell>
        </row>
        <row r="5">
          <cell r="E5">
            <v>150201.70900000003</v>
          </cell>
          <cell r="F5">
            <v>48072.993000000002</v>
          </cell>
          <cell r="J5">
            <v>149906.02000000002</v>
          </cell>
          <cell r="K5">
            <v>295.68899999999894</v>
          </cell>
          <cell r="L5">
            <v>28740</v>
          </cell>
          <cell r="M5">
            <v>29010</v>
          </cell>
          <cell r="N5">
            <v>23200</v>
          </cell>
          <cell r="O5">
            <v>10160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26473.141799999998</v>
          </cell>
          <cell r="W5">
            <v>29460</v>
          </cell>
          <cell r="Z5">
            <v>0</v>
          </cell>
          <cell r="AA5">
            <v>0</v>
          </cell>
          <cell r="AB5">
            <v>17836</v>
          </cell>
          <cell r="AC5">
            <v>0</v>
          </cell>
          <cell r="AD5">
            <v>24520.432399999998</v>
          </cell>
          <cell r="AE5">
            <v>24980.181599999989</v>
          </cell>
          <cell r="AF5">
            <v>22277.978999999999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42.058</v>
          </cell>
          <cell r="D6">
            <v>193.137</v>
          </cell>
          <cell r="E6">
            <v>98.293999999999997</v>
          </cell>
          <cell r="F6">
            <v>123.173</v>
          </cell>
          <cell r="G6">
            <v>0</v>
          </cell>
          <cell r="H6">
            <v>1</v>
          </cell>
          <cell r="I6" t="e">
            <v>#N/A</v>
          </cell>
          <cell r="J6">
            <v>114.27500000000001</v>
          </cell>
          <cell r="K6">
            <v>-15.981000000000009</v>
          </cell>
          <cell r="L6">
            <v>40</v>
          </cell>
          <cell r="M6">
            <v>30</v>
          </cell>
          <cell r="N6">
            <v>0</v>
          </cell>
          <cell r="O6">
            <v>0</v>
          </cell>
          <cell r="V6">
            <v>19.658799999999999</v>
          </cell>
          <cell r="X6">
            <v>9.8262864467821025</v>
          </cell>
          <cell r="Y6">
            <v>6.2655401143508254</v>
          </cell>
          <cell r="AB6">
            <v>0</v>
          </cell>
          <cell r="AD6">
            <v>13.279199999999999</v>
          </cell>
          <cell r="AE6">
            <v>22.875</v>
          </cell>
          <cell r="AF6">
            <v>8.0739999999999998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59.034999999999997</v>
          </cell>
          <cell r="D7">
            <v>102.55200000000001</v>
          </cell>
          <cell r="E7">
            <v>69.251999999999995</v>
          </cell>
          <cell r="F7">
            <v>42.017000000000003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83.433999999999997</v>
          </cell>
          <cell r="K7">
            <v>-14.182000000000002</v>
          </cell>
          <cell r="L7">
            <v>0</v>
          </cell>
          <cell r="M7">
            <v>0</v>
          </cell>
          <cell r="N7">
            <v>0</v>
          </cell>
          <cell r="O7">
            <v>50</v>
          </cell>
          <cell r="V7">
            <v>13.850399999999999</v>
          </cell>
          <cell r="X7">
            <v>6.6436348408710222</v>
          </cell>
          <cell r="Y7">
            <v>3.0336307976664938</v>
          </cell>
          <cell r="AB7">
            <v>0</v>
          </cell>
          <cell r="AD7">
            <v>17.2606</v>
          </cell>
          <cell r="AE7">
            <v>12.1922</v>
          </cell>
          <cell r="AF7">
            <v>9.4540000000000006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535.14800000000002</v>
          </cell>
          <cell r="D8">
            <v>824.01099999999997</v>
          </cell>
          <cell r="E8">
            <v>747.00800000000004</v>
          </cell>
          <cell r="F8">
            <v>585.53</v>
          </cell>
          <cell r="G8" t="str">
            <v>н</v>
          </cell>
          <cell r="H8">
            <v>1</v>
          </cell>
          <cell r="I8" t="e">
            <v>#N/A</v>
          </cell>
          <cell r="J8">
            <v>741.774</v>
          </cell>
          <cell r="K8">
            <v>5.2340000000000373</v>
          </cell>
          <cell r="L8">
            <v>200</v>
          </cell>
          <cell r="M8">
            <v>250</v>
          </cell>
          <cell r="N8">
            <v>0</v>
          </cell>
          <cell r="O8">
            <v>0</v>
          </cell>
          <cell r="V8">
            <v>149.4016</v>
          </cell>
          <cell r="X8">
            <v>6.9311841372515417</v>
          </cell>
          <cell r="Y8">
            <v>3.919168201679232</v>
          </cell>
          <cell r="AB8">
            <v>0</v>
          </cell>
          <cell r="AD8">
            <v>267.59340000000003</v>
          </cell>
          <cell r="AE8">
            <v>183.78540000000001</v>
          </cell>
          <cell r="AF8">
            <v>57.308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88.043999999999997</v>
          </cell>
          <cell r="D9">
            <v>510.54</v>
          </cell>
          <cell r="E9">
            <v>383.45100000000002</v>
          </cell>
          <cell r="F9">
            <v>136.46199999999999</v>
          </cell>
          <cell r="G9">
            <v>0</v>
          </cell>
          <cell r="H9">
            <v>1</v>
          </cell>
          <cell r="I9" t="e">
            <v>#N/A</v>
          </cell>
          <cell r="J9">
            <v>391.697</v>
          </cell>
          <cell r="K9">
            <v>-8.2459999999999809</v>
          </cell>
          <cell r="L9">
            <v>130</v>
          </cell>
          <cell r="M9">
            <v>100</v>
          </cell>
          <cell r="N9">
            <v>0</v>
          </cell>
          <cell r="O9">
            <v>150</v>
          </cell>
          <cell r="V9">
            <v>76.690200000000004</v>
          </cell>
          <cell r="X9">
            <v>6.7343937034979691</v>
          </cell>
          <cell r="Y9">
            <v>1.7793929341689028</v>
          </cell>
          <cell r="AB9">
            <v>0</v>
          </cell>
          <cell r="AD9">
            <v>74.754999999999995</v>
          </cell>
          <cell r="AE9">
            <v>77.117199999999997</v>
          </cell>
          <cell r="AF9">
            <v>35.759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496.596</v>
          </cell>
          <cell r="D10">
            <v>436.62799999999999</v>
          </cell>
          <cell r="E10">
            <v>688.49300000000005</v>
          </cell>
          <cell r="F10">
            <v>209.18899999999999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690.29600000000005</v>
          </cell>
          <cell r="K10">
            <v>-1.8029999999999973</v>
          </cell>
          <cell r="L10">
            <v>100</v>
          </cell>
          <cell r="M10">
            <v>100</v>
          </cell>
          <cell r="N10">
            <v>300</v>
          </cell>
          <cell r="O10">
            <v>0</v>
          </cell>
          <cell r="V10">
            <v>137.6986</v>
          </cell>
          <cell r="W10">
            <v>170</v>
          </cell>
          <cell r="X10">
            <v>6.3848797300771389</v>
          </cell>
          <cell r="Y10">
            <v>1.5191802966769452</v>
          </cell>
          <cell r="AB10">
            <v>0</v>
          </cell>
          <cell r="AD10">
            <v>116.12120000000002</v>
          </cell>
          <cell r="AE10">
            <v>113.7766</v>
          </cell>
          <cell r="AF10">
            <v>96.453999999999994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433.916</v>
          </cell>
          <cell r="D11">
            <v>3099.15</v>
          </cell>
          <cell r="E11">
            <v>2639.107</v>
          </cell>
          <cell r="F11">
            <v>836.31</v>
          </cell>
          <cell r="G11" t="str">
            <v>н</v>
          </cell>
          <cell r="H11">
            <v>1</v>
          </cell>
          <cell r="I11" t="e">
            <v>#N/A</v>
          </cell>
          <cell r="J11">
            <v>2478.6970000000001</v>
          </cell>
          <cell r="K11">
            <v>160.40999999999985</v>
          </cell>
          <cell r="L11">
            <v>750</v>
          </cell>
          <cell r="M11">
            <v>600</v>
          </cell>
          <cell r="N11">
            <v>800</v>
          </cell>
          <cell r="O11">
            <v>0</v>
          </cell>
          <cell r="V11">
            <v>527.82140000000004</v>
          </cell>
          <cell r="W11">
            <v>400</v>
          </cell>
          <cell r="X11">
            <v>6.41563604658697</v>
          </cell>
          <cell r="Y11">
            <v>1.5844564089292323</v>
          </cell>
          <cell r="AB11">
            <v>0</v>
          </cell>
          <cell r="AD11">
            <v>466.01740000000001</v>
          </cell>
          <cell r="AE11">
            <v>485.57120000000003</v>
          </cell>
          <cell r="AF11">
            <v>195.96199999999999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123.32</v>
          </cell>
          <cell r="D12">
            <v>235.06299999999999</v>
          </cell>
          <cell r="E12">
            <v>253.88900000000001</v>
          </cell>
          <cell r="F12">
            <v>92.052000000000007</v>
          </cell>
          <cell r="G12">
            <v>0</v>
          </cell>
          <cell r="H12">
            <v>1</v>
          </cell>
          <cell r="I12" t="e">
            <v>#N/A</v>
          </cell>
          <cell r="J12">
            <v>274.82400000000001</v>
          </cell>
          <cell r="K12">
            <v>-20.935000000000002</v>
          </cell>
          <cell r="L12">
            <v>60</v>
          </cell>
          <cell r="M12">
            <v>50</v>
          </cell>
          <cell r="N12">
            <v>0</v>
          </cell>
          <cell r="O12">
            <v>50</v>
          </cell>
          <cell r="V12">
            <v>50.777799999999999</v>
          </cell>
          <cell r="W12">
            <v>70</v>
          </cell>
          <cell r="X12">
            <v>6.3423779683247412</v>
          </cell>
          <cell r="Y12">
            <v>1.8128394692168626</v>
          </cell>
          <cell r="AB12">
            <v>0</v>
          </cell>
          <cell r="AD12">
            <v>45.073399999999999</v>
          </cell>
          <cell r="AE12">
            <v>47.338200000000001</v>
          </cell>
          <cell r="AF12">
            <v>70.040000000000006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772</v>
          </cell>
          <cell r="D13">
            <v>944</v>
          </cell>
          <cell r="E13">
            <v>1048</v>
          </cell>
          <cell r="F13">
            <v>636</v>
          </cell>
          <cell r="G13">
            <v>0</v>
          </cell>
          <cell r="H13">
            <v>0.45</v>
          </cell>
          <cell r="I13" t="e">
            <v>#N/A</v>
          </cell>
          <cell r="J13">
            <v>1058</v>
          </cell>
          <cell r="K13">
            <v>-10</v>
          </cell>
          <cell r="L13">
            <v>200</v>
          </cell>
          <cell r="M13">
            <v>150</v>
          </cell>
          <cell r="N13">
            <v>0</v>
          </cell>
          <cell r="O13">
            <v>250</v>
          </cell>
          <cell r="V13">
            <v>209.6</v>
          </cell>
          <cell r="W13">
            <v>150</v>
          </cell>
          <cell r="X13">
            <v>6.6125954198473282</v>
          </cell>
          <cell r="Y13">
            <v>3.0343511450381682</v>
          </cell>
          <cell r="AB13">
            <v>0</v>
          </cell>
          <cell r="AD13">
            <v>142</v>
          </cell>
          <cell r="AE13">
            <v>172.4</v>
          </cell>
          <cell r="AF13">
            <v>118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38</v>
          </cell>
          <cell r="D14">
            <v>279</v>
          </cell>
          <cell r="E14">
            <v>275</v>
          </cell>
          <cell r="F14">
            <v>35</v>
          </cell>
          <cell r="G14">
            <v>0</v>
          </cell>
          <cell r="H14">
            <v>0.5</v>
          </cell>
          <cell r="I14" t="e">
            <v>#N/A</v>
          </cell>
          <cell r="J14">
            <v>333</v>
          </cell>
          <cell r="K14">
            <v>-58</v>
          </cell>
          <cell r="L14">
            <v>50</v>
          </cell>
          <cell r="M14">
            <v>50</v>
          </cell>
          <cell r="N14">
            <v>0</v>
          </cell>
          <cell r="O14">
            <v>100</v>
          </cell>
          <cell r="V14">
            <v>55</v>
          </cell>
          <cell r="W14">
            <v>110</v>
          </cell>
          <cell r="X14">
            <v>6.2727272727272725</v>
          </cell>
          <cell r="Y14">
            <v>0.63636363636363635</v>
          </cell>
          <cell r="AB14">
            <v>0</v>
          </cell>
          <cell r="AD14">
            <v>44</v>
          </cell>
          <cell r="AE14">
            <v>48.4</v>
          </cell>
          <cell r="AF14">
            <v>72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451</v>
          </cell>
          <cell r="D15">
            <v>3008</v>
          </cell>
          <cell r="E15">
            <v>2995</v>
          </cell>
          <cell r="F15">
            <v>419</v>
          </cell>
          <cell r="G15" t="str">
            <v>н</v>
          </cell>
          <cell r="H15">
            <v>0.4</v>
          </cell>
          <cell r="I15" t="e">
            <v>#N/A</v>
          </cell>
          <cell r="J15">
            <v>3029</v>
          </cell>
          <cell r="K15">
            <v>-34</v>
          </cell>
          <cell r="L15">
            <v>400</v>
          </cell>
          <cell r="M15">
            <v>300</v>
          </cell>
          <cell r="N15">
            <v>0</v>
          </cell>
          <cell r="O15">
            <v>300</v>
          </cell>
          <cell r="V15">
            <v>299</v>
          </cell>
          <cell r="W15">
            <v>500</v>
          </cell>
          <cell r="X15">
            <v>6.4180602006688963</v>
          </cell>
          <cell r="Y15">
            <v>1.4013377926421404</v>
          </cell>
          <cell r="AB15">
            <v>1500</v>
          </cell>
          <cell r="AD15">
            <v>298.39999999999998</v>
          </cell>
          <cell r="AE15">
            <v>284.60000000000002</v>
          </cell>
          <cell r="AF15">
            <v>367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2351</v>
          </cell>
          <cell r="D16">
            <v>6426</v>
          </cell>
          <cell r="E16">
            <v>6017</v>
          </cell>
          <cell r="F16">
            <v>2682</v>
          </cell>
          <cell r="G16">
            <v>0</v>
          </cell>
          <cell r="H16">
            <v>0.45</v>
          </cell>
          <cell r="I16" t="e">
            <v>#N/A</v>
          </cell>
          <cell r="J16">
            <v>6004</v>
          </cell>
          <cell r="K16">
            <v>13</v>
          </cell>
          <cell r="L16">
            <v>1000</v>
          </cell>
          <cell r="M16">
            <v>1000</v>
          </cell>
          <cell r="N16">
            <v>0</v>
          </cell>
          <cell r="O16">
            <v>400</v>
          </cell>
          <cell r="V16">
            <v>843.4</v>
          </cell>
          <cell r="W16">
            <v>800</v>
          </cell>
          <cell r="X16">
            <v>6.9741522409295706</v>
          </cell>
          <cell r="Y16">
            <v>3.1799857718757409</v>
          </cell>
          <cell r="AB16">
            <v>1800</v>
          </cell>
          <cell r="AD16">
            <v>647.4</v>
          </cell>
          <cell r="AE16">
            <v>741.2</v>
          </cell>
          <cell r="AF16">
            <v>780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1649</v>
          </cell>
          <cell r="D17">
            <v>5131</v>
          </cell>
          <cell r="E17">
            <v>4751</v>
          </cell>
          <cell r="F17">
            <v>1960</v>
          </cell>
          <cell r="G17">
            <v>0</v>
          </cell>
          <cell r="H17">
            <v>0.45</v>
          </cell>
          <cell r="I17" t="e">
            <v>#N/A</v>
          </cell>
          <cell r="J17">
            <v>4715</v>
          </cell>
          <cell r="K17">
            <v>36</v>
          </cell>
          <cell r="L17">
            <v>1000</v>
          </cell>
          <cell r="M17">
            <v>1200</v>
          </cell>
          <cell r="N17">
            <v>0</v>
          </cell>
          <cell r="O17">
            <v>400</v>
          </cell>
          <cell r="V17">
            <v>805</v>
          </cell>
          <cell r="W17">
            <v>400</v>
          </cell>
          <cell r="X17">
            <v>6.1614906832298137</v>
          </cell>
          <cell r="Y17">
            <v>2.4347826086956523</v>
          </cell>
          <cell r="AB17">
            <v>726</v>
          </cell>
          <cell r="AD17">
            <v>1089.8</v>
          </cell>
          <cell r="AE17">
            <v>941.2</v>
          </cell>
          <cell r="AF17">
            <v>666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109</v>
          </cell>
          <cell r="D18">
            <v>336</v>
          </cell>
          <cell r="E18">
            <v>279</v>
          </cell>
          <cell r="F18">
            <v>154</v>
          </cell>
          <cell r="G18">
            <v>0</v>
          </cell>
          <cell r="H18">
            <v>0.5</v>
          </cell>
          <cell r="I18" t="e">
            <v>#N/A</v>
          </cell>
          <cell r="J18">
            <v>337</v>
          </cell>
          <cell r="K18">
            <v>-58</v>
          </cell>
          <cell r="L18">
            <v>60</v>
          </cell>
          <cell r="M18">
            <v>60</v>
          </cell>
          <cell r="N18">
            <v>0</v>
          </cell>
          <cell r="O18">
            <v>0</v>
          </cell>
          <cell r="V18">
            <v>55.8</v>
          </cell>
          <cell r="W18">
            <v>80</v>
          </cell>
          <cell r="X18">
            <v>6.3440860215053769</v>
          </cell>
          <cell r="Y18">
            <v>2.7598566308243728</v>
          </cell>
          <cell r="AB18">
            <v>0</v>
          </cell>
          <cell r="AD18">
            <v>50.8</v>
          </cell>
          <cell r="AE18">
            <v>58.6</v>
          </cell>
          <cell r="AF18">
            <v>78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49</v>
          </cell>
          <cell r="D19">
            <v>265</v>
          </cell>
          <cell r="E19">
            <v>128</v>
          </cell>
          <cell r="F19">
            <v>73</v>
          </cell>
          <cell r="G19">
            <v>0</v>
          </cell>
          <cell r="H19">
            <v>0.4</v>
          </cell>
          <cell r="I19" t="e">
            <v>#N/A</v>
          </cell>
          <cell r="J19">
            <v>150</v>
          </cell>
          <cell r="K19">
            <v>-22</v>
          </cell>
          <cell r="L19">
            <v>40</v>
          </cell>
          <cell r="M19">
            <v>30</v>
          </cell>
          <cell r="N19">
            <v>0</v>
          </cell>
          <cell r="O19">
            <v>50</v>
          </cell>
          <cell r="V19">
            <v>25.6</v>
          </cell>
          <cell r="X19">
            <v>7.5390625</v>
          </cell>
          <cell r="Y19">
            <v>2.8515625</v>
          </cell>
          <cell r="AB19">
            <v>0</v>
          </cell>
          <cell r="AD19">
            <v>26.2</v>
          </cell>
          <cell r="AE19">
            <v>30.6</v>
          </cell>
          <cell r="AF19">
            <v>26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304</v>
          </cell>
          <cell r="D20">
            <v>614</v>
          </cell>
          <cell r="E20">
            <v>182</v>
          </cell>
          <cell r="F20">
            <v>411</v>
          </cell>
          <cell r="G20">
            <v>0</v>
          </cell>
          <cell r="H20">
            <v>0.17</v>
          </cell>
          <cell r="I20">
            <v>0</v>
          </cell>
          <cell r="J20">
            <v>202</v>
          </cell>
          <cell r="K20">
            <v>-20</v>
          </cell>
          <cell r="L20">
            <v>0</v>
          </cell>
          <cell r="M20">
            <v>100</v>
          </cell>
          <cell r="N20">
            <v>0</v>
          </cell>
          <cell r="O20">
            <v>0</v>
          </cell>
          <cell r="V20">
            <v>36.4</v>
          </cell>
          <cell r="X20">
            <v>14.038461538461538</v>
          </cell>
          <cell r="Y20">
            <v>11.291208791208792</v>
          </cell>
          <cell r="AB20">
            <v>0</v>
          </cell>
          <cell r="AD20">
            <v>35.4</v>
          </cell>
          <cell r="AE20">
            <v>41</v>
          </cell>
          <cell r="AF20">
            <v>34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314</v>
          </cell>
          <cell r="D21">
            <v>306</v>
          </cell>
          <cell r="E21">
            <v>209</v>
          </cell>
          <cell r="F21">
            <v>407</v>
          </cell>
          <cell r="G21">
            <v>0</v>
          </cell>
          <cell r="H21">
            <v>0.45</v>
          </cell>
          <cell r="I21" t="e">
            <v>#N/A</v>
          </cell>
          <cell r="J21">
            <v>204</v>
          </cell>
          <cell r="K21">
            <v>5</v>
          </cell>
          <cell r="L21">
            <v>0</v>
          </cell>
          <cell r="M21">
            <v>80</v>
          </cell>
          <cell r="N21">
            <v>0</v>
          </cell>
          <cell r="O21">
            <v>0</v>
          </cell>
          <cell r="V21">
            <v>41.8</v>
          </cell>
          <cell r="X21">
            <v>11.650717703349283</v>
          </cell>
          <cell r="Y21">
            <v>9.7368421052631593</v>
          </cell>
          <cell r="AB21">
            <v>0</v>
          </cell>
          <cell r="AD21">
            <v>17.399999999999999</v>
          </cell>
          <cell r="AE21">
            <v>46.8</v>
          </cell>
          <cell r="AF21">
            <v>0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81</v>
          </cell>
          <cell r="D22">
            <v>461</v>
          </cell>
          <cell r="E22">
            <v>501</v>
          </cell>
          <cell r="F22">
            <v>31</v>
          </cell>
          <cell r="G22">
            <v>0</v>
          </cell>
          <cell r="H22">
            <v>0.4</v>
          </cell>
          <cell r="I22" t="e">
            <v>#N/A</v>
          </cell>
          <cell r="J22">
            <v>545</v>
          </cell>
          <cell r="K22">
            <v>-44</v>
          </cell>
          <cell r="L22">
            <v>150</v>
          </cell>
          <cell r="M22">
            <v>100</v>
          </cell>
          <cell r="N22">
            <v>0</v>
          </cell>
          <cell r="O22">
            <v>250</v>
          </cell>
          <cell r="V22">
            <v>100.2</v>
          </cell>
          <cell r="W22">
            <v>100</v>
          </cell>
          <cell r="X22">
            <v>6.2974051896207586</v>
          </cell>
          <cell r="Y22">
            <v>0.30938123752495011</v>
          </cell>
          <cell r="AB22">
            <v>0</v>
          </cell>
          <cell r="AD22">
            <v>89</v>
          </cell>
          <cell r="AE22">
            <v>85.2</v>
          </cell>
          <cell r="AF22">
            <v>93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156</v>
          </cell>
          <cell r="D23">
            <v>1047</v>
          </cell>
          <cell r="E23">
            <v>379</v>
          </cell>
          <cell r="F23">
            <v>123</v>
          </cell>
          <cell r="G23">
            <v>0</v>
          </cell>
          <cell r="H23">
            <v>0.5</v>
          </cell>
          <cell r="I23" t="e">
            <v>#N/A</v>
          </cell>
          <cell r="J23">
            <v>438</v>
          </cell>
          <cell r="K23">
            <v>-59</v>
          </cell>
          <cell r="L23">
            <v>80</v>
          </cell>
          <cell r="M23">
            <v>100</v>
          </cell>
          <cell r="N23">
            <v>0</v>
          </cell>
          <cell r="O23">
            <v>100</v>
          </cell>
          <cell r="V23">
            <v>75.8</v>
          </cell>
          <cell r="W23">
            <v>80</v>
          </cell>
          <cell r="X23">
            <v>6.3720316622691291</v>
          </cell>
          <cell r="Y23">
            <v>1.6226912928759896</v>
          </cell>
          <cell r="AB23">
            <v>0</v>
          </cell>
          <cell r="AD23">
            <v>71.599999999999994</v>
          </cell>
          <cell r="AE23">
            <v>73.8</v>
          </cell>
          <cell r="AF23">
            <v>102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183</v>
          </cell>
          <cell r="D24">
            <v>291</v>
          </cell>
          <cell r="E24">
            <v>359</v>
          </cell>
          <cell r="F24">
            <v>105</v>
          </cell>
          <cell r="G24">
            <v>0</v>
          </cell>
          <cell r="H24">
            <v>0.3</v>
          </cell>
          <cell r="I24" t="e">
            <v>#N/A</v>
          </cell>
          <cell r="J24">
            <v>376</v>
          </cell>
          <cell r="K24">
            <v>-17</v>
          </cell>
          <cell r="L24">
            <v>100</v>
          </cell>
          <cell r="M24">
            <v>90</v>
          </cell>
          <cell r="N24">
            <v>0</v>
          </cell>
          <cell r="O24">
            <v>50</v>
          </cell>
          <cell r="V24">
            <v>71.8</v>
          </cell>
          <cell r="W24">
            <v>100</v>
          </cell>
          <cell r="X24">
            <v>6.1977715877437332</v>
          </cell>
          <cell r="Y24">
            <v>1.4623955431754876</v>
          </cell>
          <cell r="AB24">
            <v>0</v>
          </cell>
          <cell r="AD24">
            <v>59.8</v>
          </cell>
          <cell r="AE24">
            <v>67.400000000000006</v>
          </cell>
          <cell r="AF24">
            <v>86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83</v>
          </cell>
          <cell r="D25">
            <v>270</v>
          </cell>
          <cell r="E25">
            <v>288</v>
          </cell>
          <cell r="F25">
            <v>60</v>
          </cell>
          <cell r="G25">
            <v>0</v>
          </cell>
          <cell r="H25">
            <v>0.4</v>
          </cell>
          <cell r="I25" t="e">
            <v>#N/A</v>
          </cell>
          <cell r="J25">
            <v>319</v>
          </cell>
          <cell r="K25">
            <v>-31</v>
          </cell>
          <cell r="L25">
            <v>100</v>
          </cell>
          <cell r="M25">
            <v>50</v>
          </cell>
          <cell r="N25">
            <v>0</v>
          </cell>
          <cell r="O25">
            <v>100</v>
          </cell>
          <cell r="V25">
            <v>57.6</v>
          </cell>
          <cell r="W25">
            <v>60</v>
          </cell>
          <cell r="X25">
            <v>6.4236111111111107</v>
          </cell>
          <cell r="Y25">
            <v>1.0416666666666667</v>
          </cell>
          <cell r="AB25">
            <v>0</v>
          </cell>
          <cell r="AD25">
            <v>57.4</v>
          </cell>
          <cell r="AE25">
            <v>52</v>
          </cell>
          <cell r="AF25">
            <v>63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35</v>
          </cell>
          <cell r="D26">
            <v>173</v>
          </cell>
          <cell r="E26">
            <v>94</v>
          </cell>
          <cell r="F26">
            <v>34</v>
          </cell>
          <cell r="G26">
            <v>0</v>
          </cell>
          <cell r="H26">
            <v>0.5</v>
          </cell>
          <cell r="I26" t="e">
            <v>#N/A</v>
          </cell>
          <cell r="J26">
            <v>164</v>
          </cell>
          <cell r="K26">
            <v>-70</v>
          </cell>
          <cell r="L26">
            <v>50</v>
          </cell>
          <cell r="M26">
            <v>0</v>
          </cell>
          <cell r="N26">
            <v>0</v>
          </cell>
          <cell r="O26">
            <v>30</v>
          </cell>
          <cell r="V26">
            <v>18.8</v>
          </cell>
          <cell r="X26">
            <v>6.0638297872340425</v>
          </cell>
          <cell r="Y26">
            <v>1.8085106382978722</v>
          </cell>
          <cell r="AB26">
            <v>0</v>
          </cell>
          <cell r="AD26">
            <v>16</v>
          </cell>
          <cell r="AE26">
            <v>18.8</v>
          </cell>
          <cell r="AF26">
            <v>25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73</v>
          </cell>
          <cell r="D27">
            <v>89</v>
          </cell>
          <cell r="E27">
            <v>108</v>
          </cell>
          <cell r="F27">
            <v>52</v>
          </cell>
          <cell r="G27">
            <v>0</v>
          </cell>
          <cell r="H27">
            <v>0.35</v>
          </cell>
          <cell r="I27" t="e">
            <v>#N/A</v>
          </cell>
          <cell r="J27">
            <v>143</v>
          </cell>
          <cell r="K27">
            <v>-35</v>
          </cell>
          <cell r="L27">
            <v>50</v>
          </cell>
          <cell r="M27">
            <v>30</v>
          </cell>
          <cell r="N27">
            <v>0</v>
          </cell>
          <cell r="O27">
            <v>0</v>
          </cell>
          <cell r="V27">
            <v>21.6</v>
          </cell>
          <cell r="X27">
            <v>6.1111111111111107</v>
          </cell>
          <cell r="Y27">
            <v>2.4074074074074074</v>
          </cell>
          <cell r="AB27">
            <v>0</v>
          </cell>
          <cell r="AD27">
            <v>27.4</v>
          </cell>
          <cell r="AE27">
            <v>25</v>
          </cell>
          <cell r="AF27">
            <v>34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594</v>
          </cell>
          <cell r="D28">
            <v>4592</v>
          </cell>
          <cell r="E28">
            <v>1420</v>
          </cell>
          <cell r="F28">
            <v>1679</v>
          </cell>
          <cell r="G28">
            <v>0</v>
          </cell>
          <cell r="H28">
            <v>0.17</v>
          </cell>
          <cell r="I28" t="e">
            <v>#N/A</v>
          </cell>
          <cell r="J28">
            <v>1455</v>
          </cell>
          <cell r="K28">
            <v>-35</v>
          </cell>
          <cell r="L28">
            <v>0</v>
          </cell>
          <cell r="M28">
            <v>1500</v>
          </cell>
          <cell r="N28">
            <v>500</v>
          </cell>
          <cell r="O28">
            <v>0</v>
          </cell>
          <cell r="V28">
            <v>284</v>
          </cell>
          <cell r="X28">
            <v>12.954225352112676</v>
          </cell>
          <cell r="Y28">
            <v>5.9119718309859151</v>
          </cell>
          <cell r="AB28">
            <v>0</v>
          </cell>
          <cell r="AD28">
            <v>273.39999999999998</v>
          </cell>
          <cell r="AE28">
            <v>301</v>
          </cell>
          <cell r="AF28">
            <v>272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2212</v>
          </cell>
          <cell r="D29">
            <v>11228</v>
          </cell>
          <cell r="E29">
            <v>3836</v>
          </cell>
          <cell r="F29">
            <v>2160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3886</v>
          </cell>
          <cell r="K29">
            <v>-50</v>
          </cell>
          <cell r="L29">
            <v>700</v>
          </cell>
          <cell r="M29">
            <v>700</v>
          </cell>
          <cell r="N29">
            <v>900</v>
          </cell>
          <cell r="O29">
            <v>0</v>
          </cell>
          <cell r="V29">
            <v>767.2</v>
          </cell>
          <cell r="W29">
            <v>500</v>
          </cell>
          <cell r="X29">
            <v>6.4650677789363913</v>
          </cell>
          <cell r="Y29">
            <v>2.8154327424400414</v>
          </cell>
          <cell r="AB29">
            <v>0</v>
          </cell>
          <cell r="AD29">
            <v>709.8</v>
          </cell>
          <cell r="AE29">
            <v>732.4</v>
          </cell>
          <cell r="AF29">
            <v>617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149</v>
          </cell>
          <cell r="D30">
            <v>448</v>
          </cell>
          <cell r="E30">
            <v>374</v>
          </cell>
          <cell r="F30">
            <v>208</v>
          </cell>
          <cell r="G30">
            <v>0</v>
          </cell>
          <cell r="H30">
            <v>0.38</v>
          </cell>
          <cell r="I30" t="e">
            <v>#N/A</v>
          </cell>
          <cell r="J30">
            <v>465</v>
          </cell>
          <cell r="K30">
            <v>-91</v>
          </cell>
          <cell r="L30">
            <v>120</v>
          </cell>
          <cell r="M30">
            <v>120</v>
          </cell>
          <cell r="N30">
            <v>0</v>
          </cell>
          <cell r="O30">
            <v>0</v>
          </cell>
          <cell r="V30">
            <v>74.8</v>
          </cell>
          <cell r="X30">
            <v>5.9893048128342246</v>
          </cell>
          <cell r="Y30">
            <v>2.7807486631016043</v>
          </cell>
          <cell r="AB30">
            <v>0</v>
          </cell>
          <cell r="AD30">
            <v>78</v>
          </cell>
          <cell r="AE30">
            <v>87.8</v>
          </cell>
          <cell r="AF30">
            <v>85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2426</v>
          </cell>
          <cell r="D31">
            <v>8292</v>
          </cell>
          <cell r="E31">
            <v>7851</v>
          </cell>
          <cell r="F31">
            <v>2734</v>
          </cell>
          <cell r="G31" t="str">
            <v>н</v>
          </cell>
          <cell r="H31">
            <v>0.42</v>
          </cell>
          <cell r="I31" t="e">
            <v>#N/A</v>
          </cell>
          <cell r="J31">
            <v>7894</v>
          </cell>
          <cell r="K31">
            <v>-43</v>
          </cell>
          <cell r="L31">
            <v>800</v>
          </cell>
          <cell r="M31">
            <v>800</v>
          </cell>
          <cell r="N31">
            <v>500</v>
          </cell>
          <cell r="O31">
            <v>0</v>
          </cell>
          <cell r="V31">
            <v>808.2</v>
          </cell>
          <cell r="W31">
            <v>800</v>
          </cell>
          <cell r="X31">
            <v>6.9710467706013359</v>
          </cell>
          <cell r="Y31">
            <v>3.3828260331601085</v>
          </cell>
          <cell r="AB31">
            <v>3810</v>
          </cell>
          <cell r="AD31">
            <v>701.8</v>
          </cell>
          <cell r="AE31">
            <v>736.6</v>
          </cell>
          <cell r="AF31">
            <v>739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5472</v>
          </cell>
          <cell r="D32">
            <v>31775</v>
          </cell>
          <cell r="E32">
            <v>14402</v>
          </cell>
          <cell r="F32">
            <v>2661</v>
          </cell>
          <cell r="G32" t="str">
            <v>н</v>
          </cell>
          <cell r="H32">
            <v>0.42</v>
          </cell>
          <cell r="I32" t="e">
            <v>#N/A</v>
          </cell>
          <cell r="J32">
            <v>13211</v>
          </cell>
          <cell r="K32">
            <v>1191</v>
          </cell>
          <cell r="L32">
            <v>1800</v>
          </cell>
          <cell r="M32">
            <v>2100</v>
          </cell>
          <cell r="N32">
            <v>1000</v>
          </cell>
          <cell r="O32">
            <v>0</v>
          </cell>
          <cell r="V32">
            <v>1680.4</v>
          </cell>
          <cell r="W32">
            <v>2200</v>
          </cell>
          <cell r="X32">
            <v>5.8087360152344676</v>
          </cell>
          <cell r="Y32">
            <v>1.5835515353487264</v>
          </cell>
          <cell r="AB32">
            <v>6000</v>
          </cell>
          <cell r="AD32">
            <v>1937.6</v>
          </cell>
          <cell r="AE32">
            <v>1750</v>
          </cell>
          <cell r="AF32">
            <v>1381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363</v>
          </cell>
          <cell r="D33">
            <v>1279</v>
          </cell>
          <cell r="E33">
            <v>1220</v>
          </cell>
          <cell r="F33">
            <v>397</v>
          </cell>
          <cell r="G33">
            <v>0</v>
          </cell>
          <cell r="H33">
            <v>0.35</v>
          </cell>
          <cell r="I33" t="e">
            <v>#N/A</v>
          </cell>
          <cell r="J33">
            <v>1215</v>
          </cell>
          <cell r="K33">
            <v>5</v>
          </cell>
          <cell r="L33">
            <v>400</v>
          </cell>
          <cell r="M33">
            <v>300</v>
          </cell>
          <cell r="N33">
            <v>0</v>
          </cell>
          <cell r="O33">
            <v>300</v>
          </cell>
          <cell r="V33">
            <v>244</v>
          </cell>
          <cell r="W33">
            <v>200</v>
          </cell>
          <cell r="X33">
            <v>6.5450819672131146</v>
          </cell>
          <cell r="Y33">
            <v>1.6270491803278688</v>
          </cell>
          <cell r="AB33">
            <v>0</v>
          </cell>
          <cell r="AD33">
            <v>234.8</v>
          </cell>
          <cell r="AE33">
            <v>240.4</v>
          </cell>
          <cell r="AF33">
            <v>135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83</v>
          </cell>
          <cell r="D34">
            <v>929</v>
          </cell>
          <cell r="E34">
            <v>949</v>
          </cell>
          <cell r="F34">
            <v>45</v>
          </cell>
          <cell r="G34">
            <v>0</v>
          </cell>
          <cell r="H34">
            <v>0.35</v>
          </cell>
          <cell r="I34" t="e">
            <v>#N/A</v>
          </cell>
          <cell r="J34">
            <v>996</v>
          </cell>
          <cell r="K34">
            <v>-47</v>
          </cell>
          <cell r="L34">
            <v>100</v>
          </cell>
          <cell r="M34">
            <v>100</v>
          </cell>
          <cell r="N34">
            <v>0</v>
          </cell>
          <cell r="O34">
            <v>0</v>
          </cell>
          <cell r="V34">
            <v>57.8</v>
          </cell>
          <cell r="W34">
            <v>150</v>
          </cell>
          <cell r="X34">
            <v>6.8339100346020762</v>
          </cell>
          <cell r="Y34">
            <v>0.77854671280276821</v>
          </cell>
          <cell r="AB34">
            <v>660</v>
          </cell>
          <cell r="AD34">
            <v>49.4</v>
          </cell>
          <cell r="AE34">
            <v>54.6</v>
          </cell>
          <cell r="AF34">
            <v>79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436</v>
          </cell>
          <cell r="D35">
            <v>1089</v>
          </cell>
          <cell r="E35">
            <v>1377</v>
          </cell>
          <cell r="F35">
            <v>126</v>
          </cell>
          <cell r="G35">
            <v>0</v>
          </cell>
          <cell r="H35">
            <v>0.35</v>
          </cell>
          <cell r="I35" t="e">
            <v>#N/A</v>
          </cell>
          <cell r="J35">
            <v>1433</v>
          </cell>
          <cell r="K35">
            <v>-56</v>
          </cell>
          <cell r="L35">
            <v>100</v>
          </cell>
          <cell r="M35">
            <v>100</v>
          </cell>
          <cell r="N35">
            <v>0</v>
          </cell>
          <cell r="O35">
            <v>300</v>
          </cell>
          <cell r="V35">
            <v>143.4</v>
          </cell>
          <cell r="W35">
            <v>300</v>
          </cell>
          <cell r="X35">
            <v>6.4574616457461644</v>
          </cell>
          <cell r="Y35">
            <v>0.87866108786610875</v>
          </cell>
          <cell r="AB35">
            <v>660</v>
          </cell>
          <cell r="AD35">
            <v>145</v>
          </cell>
          <cell r="AE35">
            <v>112.6</v>
          </cell>
          <cell r="AF35">
            <v>160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436</v>
          </cell>
          <cell r="D36">
            <v>1305</v>
          </cell>
          <cell r="E36">
            <v>1344</v>
          </cell>
          <cell r="F36">
            <v>362</v>
          </cell>
          <cell r="G36">
            <v>0</v>
          </cell>
          <cell r="H36">
            <v>0.35</v>
          </cell>
          <cell r="I36" t="e">
            <v>#N/A</v>
          </cell>
          <cell r="J36">
            <v>1422</v>
          </cell>
          <cell r="K36">
            <v>-78</v>
          </cell>
          <cell r="L36">
            <v>400</v>
          </cell>
          <cell r="M36">
            <v>300</v>
          </cell>
          <cell r="N36">
            <v>0</v>
          </cell>
          <cell r="O36">
            <v>350</v>
          </cell>
          <cell r="V36">
            <v>268.8</v>
          </cell>
          <cell r="W36">
            <v>350</v>
          </cell>
          <cell r="X36">
            <v>6.5550595238095237</v>
          </cell>
          <cell r="Y36">
            <v>1.3467261904761905</v>
          </cell>
          <cell r="AB36">
            <v>0</v>
          </cell>
          <cell r="AD36">
            <v>214.8</v>
          </cell>
          <cell r="AE36">
            <v>253.4</v>
          </cell>
          <cell r="AF36">
            <v>161.626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172.06800000000001</v>
          </cell>
          <cell r="D37">
            <v>605.74199999999996</v>
          </cell>
          <cell r="E37">
            <v>562.91899999999998</v>
          </cell>
          <cell r="F37">
            <v>207.005</v>
          </cell>
          <cell r="G37">
            <v>0</v>
          </cell>
          <cell r="H37">
            <v>1</v>
          </cell>
          <cell r="I37" t="e">
            <v>#N/A</v>
          </cell>
          <cell r="J37">
            <v>612.95000000000005</v>
          </cell>
          <cell r="K37">
            <v>-50.031000000000063</v>
          </cell>
          <cell r="L37">
            <v>100</v>
          </cell>
          <cell r="M37">
            <v>100</v>
          </cell>
          <cell r="N37">
            <v>0</v>
          </cell>
          <cell r="O37">
            <v>150</v>
          </cell>
          <cell r="V37">
            <v>112.5838</v>
          </cell>
          <cell r="W37">
            <v>150</v>
          </cell>
          <cell r="X37">
            <v>6.279811127355801</v>
          </cell>
          <cell r="Y37">
            <v>1.8386748359888367</v>
          </cell>
          <cell r="AB37">
            <v>0</v>
          </cell>
          <cell r="AD37">
            <v>101.48440000000001</v>
          </cell>
          <cell r="AE37">
            <v>102.97940000000001</v>
          </cell>
          <cell r="AF37">
            <v>114.691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3493.145</v>
          </cell>
          <cell r="D38">
            <v>5169.5919999999996</v>
          </cell>
          <cell r="E38">
            <v>5848.3329999999996</v>
          </cell>
          <cell r="F38">
            <v>2711.5059999999999</v>
          </cell>
          <cell r="G38">
            <v>0</v>
          </cell>
          <cell r="H38">
            <v>1</v>
          </cell>
          <cell r="I38" t="e">
            <v>#N/A</v>
          </cell>
          <cell r="J38">
            <v>5900.6030000000001</v>
          </cell>
          <cell r="K38">
            <v>-52.270000000000437</v>
          </cell>
          <cell r="L38">
            <v>300</v>
          </cell>
          <cell r="M38">
            <v>1000</v>
          </cell>
          <cell r="N38">
            <v>2500</v>
          </cell>
          <cell r="O38">
            <v>0</v>
          </cell>
          <cell r="V38">
            <v>1169.6666</v>
          </cell>
          <cell r="W38">
            <v>1000</v>
          </cell>
          <cell r="X38">
            <v>6.4219205712123433</v>
          </cell>
          <cell r="Y38">
            <v>2.318187079976465</v>
          </cell>
          <cell r="AB38">
            <v>0</v>
          </cell>
          <cell r="AD38">
            <v>1036.1024</v>
          </cell>
          <cell r="AE38">
            <v>1001.1982</v>
          </cell>
          <cell r="AF38">
            <v>911.70899999999995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143.96700000000001</v>
          </cell>
          <cell r="D39">
            <v>419.56400000000002</v>
          </cell>
          <cell r="E39">
            <v>387.95</v>
          </cell>
          <cell r="F39">
            <v>164.52500000000001</v>
          </cell>
          <cell r="G39">
            <v>0</v>
          </cell>
          <cell r="H39">
            <v>1</v>
          </cell>
          <cell r="I39" t="e">
            <v>#N/A</v>
          </cell>
          <cell r="J39">
            <v>378.02499999999998</v>
          </cell>
          <cell r="K39">
            <v>9.9250000000000114</v>
          </cell>
          <cell r="L39">
            <v>120</v>
          </cell>
          <cell r="M39">
            <v>100</v>
          </cell>
          <cell r="N39">
            <v>0</v>
          </cell>
          <cell r="O39">
            <v>50</v>
          </cell>
          <cell r="V39">
            <v>77.59</v>
          </cell>
          <cell r="W39">
            <v>70</v>
          </cell>
          <cell r="X39">
            <v>6.5024487691712842</v>
          </cell>
          <cell r="Y39">
            <v>2.1204407784508312</v>
          </cell>
          <cell r="AB39">
            <v>0</v>
          </cell>
          <cell r="AD39">
            <v>76.297200000000004</v>
          </cell>
          <cell r="AE39">
            <v>79.702799999999996</v>
          </cell>
          <cell r="AF39">
            <v>74.474000000000004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252.273</v>
          </cell>
          <cell r="D40">
            <v>908.05600000000004</v>
          </cell>
          <cell r="E40">
            <v>768.98199999999997</v>
          </cell>
          <cell r="F40">
            <v>371.483</v>
          </cell>
          <cell r="G40">
            <v>0</v>
          </cell>
          <cell r="H40">
            <v>1</v>
          </cell>
          <cell r="I40" t="e">
            <v>#N/A</v>
          </cell>
          <cell r="J40">
            <v>745.71400000000006</v>
          </cell>
          <cell r="K40">
            <v>23.267999999999915</v>
          </cell>
          <cell r="L40">
            <v>200</v>
          </cell>
          <cell r="M40">
            <v>180</v>
          </cell>
          <cell r="N40">
            <v>0</v>
          </cell>
          <cell r="O40">
            <v>0</v>
          </cell>
          <cell r="V40">
            <v>153.79640000000001</v>
          </cell>
          <cell r="W40">
            <v>220</v>
          </cell>
          <cell r="X40">
            <v>6.3166823150606897</v>
          </cell>
          <cell r="Y40">
            <v>2.4154206470372519</v>
          </cell>
          <cell r="AB40">
            <v>0</v>
          </cell>
          <cell r="AD40">
            <v>146.79939999999999</v>
          </cell>
          <cell r="AE40">
            <v>164.0412</v>
          </cell>
          <cell r="AF40">
            <v>187.40199999999999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144.31</v>
          </cell>
          <cell r="D41">
            <v>61.686999999999998</v>
          </cell>
          <cell r="E41">
            <v>123.14</v>
          </cell>
          <cell r="F41">
            <v>76.97</v>
          </cell>
          <cell r="G41">
            <v>0</v>
          </cell>
          <cell r="H41">
            <v>1</v>
          </cell>
          <cell r="I41" t="e">
            <v>#N/A</v>
          </cell>
          <cell r="J41">
            <v>365.52300000000002</v>
          </cell>
          <cell r="K41">
            <v>-242.38300000000004</v>
          </cell>
          <cell r="L41">
            <v>100</v>
          </cell>
          <cell r="M41">
            <v>50</v>
          </cell>
          <cell r="N41">
            <v>0</v>
          </cell>
          <cell r="O41">
            <v>200</v>
          </cell>
          <cell r="V41">
            <v>24.628</v>
          </cell>
          <cell r="W41">
            <v>60</v>
          </cell>
          <cell r="X41">
            <v>19.773022575929836</v>
          </cell>
          <cell r="Y41">
            <v>3.1253045314276431</v>
          </cell>
          <cell r="AB41">
            <v>0</v>
          </cell>
          <cell r="AD41">
            <v>52.136600000000001</v>
          </cell>
          <cell r="AE41">
            <v>58.934199999999997</v>
          </cell>
          <cell r="AF41">
            <v>4.218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4079.2620000000002</v>
          </cell>
          <cell r="D42">
            <v>11239.87</v>
          </cell>
          <cell r="E42">
            <v>12418.072</v>
          </cell>
          <cell r="F42">
            <v>2675.424</v>
          </cell>
          <cell r="G42">
            <v>0</v>
          </cell>
          <cell r="H42">
            <v>1</v>
          </cell>
          <cell r="I42" t="e">
            <v>#N/A</v>
          </cell>
          <cell r="J42">
            <v>12191.86</v>
          </cell>
          <cell r="K42">
            <v>226.21199999999953</v>
          </cell>
          <cell r="L42">
            <v>2200</v>
          </cell>
          <cell r="M42">
            <v>2150</v>
          </cell>
          <cell r="N42">
            <v>7100</v>
          </cell>
          <cell r="O42">
            <v>0</v>
          </cell>
          <cell r="V42">
            <v>2483.6143999999999</v>
          </cell>
          <cell r="W42">
            <v>2000</v>
          </cell>
          <cell r="X42">
            <v>6.4927244744594814</v>
          </cell>
          <cell r="Y42">
            <v>1.077230024113244</v>
          </cell>
          <cell r="AB42">
            <v>0</v>
          </cell>
          <cell r="AD42">
            <v>1956.6581999999999</v>
          </cell>
          <cell r="AE42">
            <v>2117.8294000000001</v>
          </cell>
          <cell r="AF42">
            <v>1979.4169999999999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300.66199999999998</v>
          </cell>
          <cell r="D43">
            <v>385.61</v>
          </cell>
          <cell r="E43">
            <v>529.59400000000005</v>
          </cell>
          <cell r="F43">
            <v>103.41800000000001</v>
          </cell>
          <cell r="G43" t="str">
            <v>н</v>
          </cell>
          <cell r="H43">
            <v>1</v>
          </cell>
          <cell r="I43" t="e">
            <v>#N/A</v>
          </cell>
          <cell r="J43">
            <v>584.36699999999996</v>
          </cell>
          <cell r="K43">
            <v>-54.772999999999911</v>
          </cell>
          <cell r="L43">
            <v>120</v>
          </cell>
          <cell r="M43">
            <v>100</v>
          </cell>
          <cell r="N43">
            <v>0</v>
          </cell>
          <cell r="O43">
            <v>200</v>
          </cell>
          <cell r="V43">
            <v>105.9188</v>
          </cell>
          <cell r="W43">
            <v>110</v>
          </cell>
          <cell r="X43">
            <v>5.9802225856033111</v>
          </cell>
          <cell r="Y43">
            <v>0.97638946060567156</v>
          </cell>
          <cell r="AB43">
            <v>0</v>
          </cell>
          <cell r="AD43">
            <v>116.94760000000001</v>
          </cell>
          <cell r="AE43">
            <v>83.965800000000002</v>
          </cell>
          <cell r="AF43">
            <v>49.363999999999997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26.92</v>
          </cell>
          <cell r="D44">
            <v>58.912999999999997</v>
          </cell>
          <cell r="E44">
            <v>61.17</v>
          </cell>
          <cell r="F44">
            <v>21.283999999999999</v>
          </cell>
          <cell r="G44">
            <v>0</v>
          </cell>
          <cell r="H44">
            <v>1</v>
          </cell>
          <cell r="I44" t="e">
            <v>#N/A</v>
          </cell>
          <cell r="J44">
            <v>82.387</v>
          </cell>
          <cell r="K44">
            <v>-21.216999999999999</v>
          </cell>
          <cell r="L44">
            <v>30</v>
          </cell>
          <cell r="M44">
            <v>0</v>
          </cell>
          <cell r="N44">
            <v>0</v>
          </cell>
          <cell r="O44">
            <v>20</v>
          </cell>
          <cell r="V44">
            <v>12.234</v>
          </cell>
          <cell r="X44">
            <v>5.8267124407389232</v>
          </cell>
          <cell r="Y44">
            <v>1.7397417034494032</v>
          </cell>
          <cell r="AB44">
            <v>0</v>
          </cell>
          <cell r="AD44">
            <v>11.8964</v>
          </cell>
          <cell r="AE44">
            <v>11.513200000000001</v>
          </cell>
          <cell r="AF44">
            <v>10.489000000000001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231.32599999999999</v>
          </cell>
          <cell r="D45">
            <v>734.43399999999997</v>
          </cell>
          <cell r="E45">
            <v>639.88</v>
          </cell>
          <cell r="F45">
            <v>307.59800000000001</v>
          </cell>
          <cell r="G45">
            <v>0</v>
          </cell>
          <cell r="H45">
            <v>1</v>
          </cell>
          <cell r="I45" t="e">
            <v>#N/A</v>
          </cell>
          <cell r="J45">
            <v>623.63199999999995</v>
          </cell>
          <cell r="K45">
            <v>16.248000000000047</v>
          </cell>
          <cell r="L45">
            <v>150</v>
          </cell>
          <cell r="M45">
            <v>120</v>
          </cell>
          <cell r="N45">
            <v>0</v>
          </cell>
          <cell r="O45">
            <v>100</v>
          </cell>
          <cell r="V45">
            <v>127.976</v>
          </cell>
          <cell r="W45">
            <v>140</v>
          </cell>
          <cell r="X45">
            <v>6.3886822529224228</v>
          </cell>
          <cell r="Y45">
            <v>2.4035600425079702</v>
          </cell>
          <cell r="AB45">
            <v>0</v>
          </cell>
          <cell r="AD45">
            <v>124.95219999999999</v>
          </cell>
          <cell r="AE45">
            <v>134.4992</v>
          </cell>
          <cell r="AF45">
            <v>122.568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3536.2759999999998</v>
          </cell>
          <cell r="D46">
            <v>3350.2869999999998</v>
          </cell>
          <cell r="E46">
            <v>4395.0479999999998</v>
          </cell>
          <cell r="F46">
            <v>2424</v>
          </cell>
          <cell r="G46">
            <v>0</v>
          </cell>
          <cell r="H46">
            <v>1</v>
          </cell>
          <cell r="I46" t="e">
            <v>#N/A</v>
          </cell>
          <cell r="J46">
            <v>4290.1949999999997</v>
          </cell>
          <cell r="K46">
            <v>104.85300000000007</v>
          </cell>
          <cell r="L46">
            <v>1300</v>
          </cell>
          <cell r="M46">
            <v>1100</v>
          </cell>
          <cell r="N46">
            <v>0</v>
          </cell>
          <cell r="O46">
            <v>0</v>
          </cell>
          <cell r="V46">
            <v>879.00959999999998</v>
          </cell>
          <cell r="W46">
            <v>900</v>
          </cell>
          <cell r="X46">
            <v>6.5118742730454819</v>
          </cell>
          <cell r="Y46">
            <v>2.7576490632184223</v>
          </cell>
          <cell r="AB46">
            <v>0</v>
          </cell>
          <cell r="AD46">
            <v>1378.1128000000001</v>
          </cell>
          <cell r="AE46">
            <v>1009.8489999999999</v>
          </cell>
          <cell r="AF46">
            <v>695.03399999999999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2715.8180000000002</v>
          </cell>
          <cell r="D47">
            <v>5028.4350000000004</v>
          </cell>
          <cell r="E47">
            <v>5858.3239999999996</v>
          </cell>
          <cell r="F47">
            <v>1783.1780000000001</v>
          </cell>
          <cell r="G47">
            <v>0</v>
          </cell>
          <cell r="H47">
            <v>1</v>
          </cell>
          <cell r="I47" t="e">
            <v>#N/A</v>
          </cell>
          <cell r="J47">
            <v>5679.49</v>
          </cell>
          <cell r="K47">
            <v>178.83399999999983</v>
          </cell>
          <cell r="L47">
            <v>1000</v>
          </cell>
          <cell r="M47">
            <v>1050</v>
          </cell>
          <cell r="N47">
            <v>2900</v>
          </cell>
          <cell r="O47">
            <v>0</v>
          </cell>
          <cell r="V47">
            <v>1171.6648</v>
          </cell>
          <cell r="W47">
            <v>900</v>
          </cell>
          <cell r="X47">
            <v>6.5148137931599548</v>
          </cell>
          <cell r="Y47">
            <v>1.5219182141513512</v>
          </cell>
          <cell r="AB47">
            <v>0</v>
          </cell>
          <cell r="AD47">
            <v>986.93759999999997</v>
          </cell>
          <cell r="AE47">
            <v>1007.775</v>
          </cell>
          <cell r="AF47">
            <v>866.65499999999997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201.416</v>
          </cell>
          <cell r="D48">
            <v>290.64299999999997</v>
          </cell>
          <cell r="E48">
            <v>321.67899999999997</v>
          </cell>
          <cell r="F48">
            <v>154.13900000000001</v>
          </cell>
          <cell r="G48">
            <v>0</v>
          </cell>
          <cell r="H48">
            <v>1</v>
          </cell>
          <cell r="I48" t="e">
            <v>#N/A</v>
          </cell>
          <cell r="J48">
            <v>379.87799999999999</v>
          </cell>
          <cell r="K48">
            <v>-58.199000000000012</v>
          </cell>
          <cell r="L48">
            <v>100</v>
          </cell>
          <cell r="M48">
            <v>100</v>
          </cell>
          <cell r="N48">
            <v>0</v>
          </cell>
          <cell r="O48">
            <v>100</v>
          </cell>
          <cell r="V48">
            <v>64.335799999999992</v>
          </cell>
          <cell r="W48">
            <v>50</v>
          </cell>
          <cell r="X48">
            <v>7.8360570630970638</v>
          </cell>
          <cell r="Y48">
            <v>2.3958511435312846</v>
          </cell>
          <cell r="AB48">
            <v>0</v>
          </cell>
          <cell r="AD48">
            <v>61.519799999999996</v>
          </cell>
          <cell r="AE48">
            <v>60.445399999999992</v>
          </cell>
          <cell r="AF48">
            <v>49.136000000000003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119.723</v>
          </cell>
          <cell r="D49">
            <v>380.77800000000002</v>
          </cell>
          <cell r="E49">
            <v>369.238</v>
          </cell>
          <cell r="F49">
            <v>121.751</v>
          </cell>
          <cell r="G49">
            <v>0</v>
          </cell>
          <cell r="H49">
            <v>1</v>
          </cell>
          <cell r="I49" t="e">
            <v>#N/A</v>
          </cell>
          <cell r="J49">
            <v>349.61</v>
          </cell>
          <cell r="K49">
            <v>19.627999999999986</v>
          </cell>
          <cell r="L49">
            <v>100</v>
          </cell>
          <cell r="M49">
            <v>100</v>
          </cell>
          <cell r="N49">
            <v>0</v>
          </cell>
          <cell r="O49">
            <v>70</v>
          </cell>
          <cell r="V49">
            <v>73.8476</v>
          </cell>
          <cell r="W49">
            <v>100</v>
          </cell>
          <cell r="X49">
            <v>6.6589977196279904</v>
          </cell>
          <cell r="Y49">
            <v>1.6486791716995544</v>
          </cell>
          <cell r="AB49">
            <v>0</v>
          </cell>
          <cell r="AD49">
            <v>67.644199999999998</v>
          </cell>
          <cell r="AE49">
            <v>72.204599999999999</v>
          </cell>
          <cell r="AF49">
            <v>80.558999999999997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10.824</v>
          </cell>
          <cell r="D50">
            <v>33.232999999999997</v>
          </cell>
          <cell r="E50">
            <v>24.879000000000001</v>
          </cell>
          <cell r="F50">
            <v>18.439</v>
          </cell>
          <cell r="G50">
            <v>0</v>
          </cell>
          <cell r="H50">
            <v>1</v>
          </cell>
          <cell r="I50" t="e">
            <v>#N/A</v>
          </cell>
          <cell r="J50">
            <v>36.075000000000003</v>
          </cell>
          <cell r="K50">
            <v>-11.196000000000002</v>
          </cell>
          <cell r="L50">
            <v>0</v>
          </cell>
          <cell r="M50">
            <v>30</v>
          </cell>
          <cell r="N50">
            <v>0</v>
          </cell>
          <cell r="O50">
            <v>0</v>
          </cell>
          <cell r="V50">
            <v>4.9758000000000004</v>
          </cell>
          <cell r="X50">
            <v>9.7349169982716344</v>
          </cell>
          <cell r="Y50">
            <v>3.7057357610836443</v>
          </cell>
          <cell r="AB50">
            <v>0</v>
          </cell>
          <cell r="AD50">
            <v>3.5472000000000001</v>
          </cell>
          <cell r="AE50">
            <v>4.0508000000000006</v>
          </cell>
          <cell r="AF50">
            <v>5.2039999999999997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257.577</v>
          </cell>
          <cell r="D51">
            <v>691.60900000000004</v>
          </cell>
          <cell r="E51">
            <v>742.30600000000004</v>
          </cell>
          <cell r="F51">
            <v>184.05</v>
          </cell>
          <cell r="G51">
            <v>0</v>
          </cell>
          <cell r="H51">
            <v>1</v>
          </cell>
          <cell r="I51" t="e">
            <v>#N/A</v>
          </cell>
          <cell r="J51">
            <v>689.44399999999996</v>
          </cell>
          <cell r="K51">
            <v>52.86200000000008</v>
          </cell>
          <cell r="L51">
            <v>150</v>
          </cell>
          <cell r="M51">
            <v>150</v>
          </cell>
          <cell r="N51">
            <v>0</v>
          </cell>
          <cell r="O51">
            <v>200</v>
          </cell>
          <cell r="V51">
            <v>148.46120000000002</v>
          </cell>
          <cell r="W51">
            <v>250</v>
          </cell>
          <cell r="X51">
            <v>6.2915428408230554</v>
          </cell>
          <cell r="Y51">
            <v>1.2397178522065024</v>
          </cell>
          <cell r="AB51">
            <v>0</v>
          </cell>
          <cell r="AD51">
            <v>140.721</v>
          </cell>
          <cell r="AE51">
            <v>129.13579999999999</v>
          </cell>
          <cell r="AF51">
            <v>142.125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29.33</v>
          </cell>
          <cell r="D52">
            <v>82.531999999999996</v>
          </cell>
          <cell r="E52">
            <v>22.308</v>
          </cell>
          <cell r="F52">
            <v>89.554000000000002</v>
          </cell>
          <cell r="G52" t="str">
            <v>н</v>
          </cell>
          <cell r="H52">
            <v>1</v>
          </cell>
          <cell r="I52" t="e">
            <v>#N/A</v>
          </cell>
          <cell r="J52">
            <v>28.637</v>
          </cell>
          <cell r="K52">
            <v>-6.3290000000000006</v>
          </cell>
          <cell r="L52">
            <v>20</v>
          </cell>
          <cell r="M52">
            <v>20</v>
          </cell>
          <cell r="N52">
            <v>0</v>
          </cell>
          <cell r="O52">
            <v>0</v>
          </cell>
          <cell r="V52">
            <v>4.4615999999999998</v>
          </cell>
          <cell r="X52">
            <v>29.037564999103463</v>
          </cell>
          <cell r="Y52">
            <v>20.072171418325265</v>
          </cell>
          <cell r="AB52">
            <v>0</v>
          </cell>
          <cell r="AD52">
            <v>12.511199999999999</v>
          </cell>
          <cell r="AE52">
            <v>16.4954</v>
          </cell>
          <cell r="AF52">
            <v>2.7330000000000001</v>
          </cell>
          <cell r="AG52">
            <v>0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35.238</v>
          </cell>
          <cell r="D53">
            <v>446.70699999999999</v>
          </cell>
          <cell r="E53">
            <v>142.34</v>
          </cell>
          <cell r="F53">
            <v>39.411000000000001</v>
          </cell>
          <cell r="G53">
            <v>0</v>
          </cell>
          <cell r="H53">
            <v>1</v>
          </cell>
          <cell r="I53" t="e">
            <v>#N/A</v>
          </cell>
          <cell r="J53">
            <v>149.309</v>
          </cell>
          <cell r="K53">
            <v>-6.9689999999999941</v>
          </cell>
          <cell r="L53">
            <v>20</v>
          </cell>
          <cell r="M53">
            <v>40</v>
          </cell>
          <cell r="N53">
            <v>0</v>
          </cell>
          <cell r="O53">
            <v>20</v>
          </cell>
          <cell r="V53">
            <v>28.468</v>
          </cell>
          <cell r="W53">
            <v>40</v>
          </cell>
          <cell r="X53">
            <v>5.5996557538288609</v>
          </cell>
          <cell r="Y53">
            <v>1.3843965153856963</v>
          </cell>
          <cell r="AB53">
            <v>0</v>
          </cell>
          <cell r="AD53">
            <v>26.785399999999999</v>
          </cell>
          <cell r="AE53">
            <v>25.558</v>
          </cell>
          <cell r="AF53">
            <v>34.313000000000002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87.126999999999995</v>
          </cell>
          <cell r="D54">
            <v>696.45699999999999</v>
          </cell>
          <cell r="E54">
            <v>285.13200000000001</v>
          </cell>
          <cell r="F54">
            <v>107.045</v>
          </cell>
          <cell r="G54" t="str">
            <v>н</v>
          </cell>
          <cell r="H54">
            <v>1</v>
          </cell>
          <cell r="I54" t="e">
            <v>#N/A</v>
          </cell>
          <cell r="J54">
            <v>329.46</v>
          </cell>
          <cell r="K54">
            <v>-44.327999999999975</v>
          </cell>
          <cell r="L54">
            <v>70</v>
          </cell>
          <cell r="M54">
            <v>80</v>
          </cell>
          <cell r="N54">
            <v>0</v>
          </cell>
          <cell r="O54">
            <v>20</v>
          </cell>
          <cell r="V54">
            <v>57.026400000000002</v>
          </cell>
          <cell r="W54">
            <v>60</v>
          </cell>
          <cell r="X54">
            <v>5.9103327581611325</v>
          </cell>
          <cell r="Y54">
            <v>1.8771130564089613</v>
          </cell>
          <cell r="AB54">
            <v>0</v>
          </cell>
          <cell r="AD54">
            <v>48.18</v>
          </cell>
          <cell r="AE54">
            <v>58.5456</v>
          </cell>
          <cell r="AF54">
            <v>66.477000000000004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582.09900000000005</v>
          </cell>
          <cell r="D55">
            <v>4710.7790000000005</v>
          </cell>
          <cell r="E55">
            <v>1383.4179999999999</v>
          </cell>
          <cell r="F55">
            <v>349.84399999999999</v>
          </cell>
          <cell r="G55">
            <v>0</v>
          </cell>
          <cell r="H55">
            <v>1</v>
          </cell>
          <cell r="I55" t="e">
            <v>#N/A</v>
          </cell>
          <cell r="J55">
            <v>1341.817</v>
          </cell>
          <cell r="K55">
            <v>41.600999999999885</v>
          </cell>
          <cell r="L55">
            <v>250</v>
          </cell>
          <cell r="M55">
            <v>400</v>
          </cell>
          <cell r="N55">
            <v>0</v>
          </cell>
          <cell r="O55">
            <v>200</v>
          </cell>
          <cell r="V55">
            <v>276.68359999999996</v>
          </cell>
          <cell r="W55">
            <v>400</v>
          </cell>
          <cell r="X55">
            <v>5.7822147752884536</v>
          </cell>
          <cell r="Y55">
            <v>1.2644189970059665</v>
          </cell>
          <cell r="AB55">
            <v>0</v>
          </cell>
          <cell r="AD55">
            <v>252.42600000000002</v>
          </cell>
          <cell r="AE55">
            <v>257.96600000000001</v>
          </cell>
          <cell r="AF55">
            <v>255.661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48.649000000000001</v>
          </cell>
          <cell r="D56">
            <v>237.87100000000001</v>
          </cell>
          <cell r="E56">
            <v>76.635000000000005</v>
          </cell>
          <cell r="F56">
            <v>95.296999999999997</v>
          </cell>
          <cell r="G56">
            <v>0</v>
          </cell>
          <cell r="H56">
            <v>1</v>
          </cell>
          <cell r="I56" t="e">
            <v>#N/A</v>
          </cell>
          <cell r="J56">
            <v>107.706</v>
          </cell>
          <cell r="K56">
            <v>-31.070999999999998</v>
          </cell>
          <cell r="L56">
            <v>30</v>
          </cell>
          <cell r="M56">
            <v>30</v>
          </cell>
          <cell r="N56">
            <v>0</v>
          </cell>
          <cell r="O56">
            <v>0</v>
          </cell>
          <cell r="V56">
            <v>15.327000000000002</v>
          </cell>
          <cell r="X56">
            <v>10.132250277288444</v>
          </cell>
          <cell r="Y56">
            <v>6.2175898740784232</v>
          </cell>
          <cell r="AB56">
            <v>0</v>
          </cell>
          <cell r="AD56">
            <v>15.458000000000002</v>
          </cell>
          <cell r="AE56">
            <v>20.767199999999999</v>
          </cell>
          <cell r="AF56">
            <v>16.498000000000001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243.56800000000001</v>
          </cell>
          <cell r="D57">
            <v>623.38400000000001</v>
          </cell>
          <cell r="E57">
            <v>369.54399999999998</v>
          </cell>
          <cell r="F57">
            <v>135.523</v>
          </cell>
          <cell r="G57" t="str">
            <v>н</v>
          </cell>
          <cell r="H57">
            <v>1</v>
          </cell>
          <cell r="I57" t="e">
            <v>#N/A</v>
          </cell>
          <cell r="J57">
            <v>363.11900000000003</v>
          </cell>
          <cell r="K57">
            <v>6.4249999999999545</v>
          </cell>
          <cell r="L57">
            <v>30</v>
          </cell>
          <cell r="M57">
            <v>80</v>
          </cell>
          <cell r="N57">
            <v>0</v>
          </cell>
          <cell r="O57">
            <v>200</v>
          </cell>
          <cell r="V57">
            <v>73.908799999999999</v>
          </cell>
          <cell r="W57">
            <v>40</v>
          </cell>
          <cell r="X57">
            <v>6.5692177386184056</v>
          </cell>
          <cell r="Y57">
            <v>1.8336517437707012</v>
          </cell>
          <cell r="AB57">
            <v>0</v>
          </cell>
          <cell r="AD57">
            <v>52.81519999999999</v>
          </cell>
          <cell r="AE57">
            <v>67.078800000000001</v>
          </cell>
          <cell r="AF57">
            <v>36.871000000000002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54.715000000000003</v>
          </cell>
          <cell r="D58">
            <v>354.08699999999999</v>
          </cell>
          <cell r="E58">
            <v>123.136</v>
          </cell>
          <cell r="F58">
            <v>62.073</v>
          </cell>
          <cell r="G58">
            <v>0</v>
          </cell>
          <cell r="H58">
            <v>1</v>
          </cell>
          <cell r="I58" t="e">
            <v>#N/A</v>
          </cell>
          <cell r="J58">
            <v>133.91900000000001</v>
          </cell>
          <cell r="K58">
            <v>-10.783000000000015</v>
          </cell>
          <cell r="L58">
            <v>40</v>
          </cell>
          <cell r="M58">
            <v>40</v>
          </cell>
          <cell r="N58">
            <v>0</v>
          </cell>
          <cell r="O58">
            <v>0</v>
          </cell>
          <cell r="V58">
            <v>24.627199999999998</v>
          </cell>
          <cell r="X58">
            <v>5.7689465306652812</v>
          </cell>
          <cell r="Y58">
            <v>2.5205057822245323</v>
          </cell>
          <cell r="AB58">
            <v>0</v>
          </cell>
          <cell r="AD58">
            <v>18.586199999999998</v>
          </cell>
          <cell r="AE58">
            <v>28.231400000000001</v>
          </cell>
          <cell r="AF58">
            <v>25.651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295.161</v>
          </cell>
          <cell r="D59">
            <v>467.06599999999997</v>
          </cell>
          <cell r="E59">
            <v>552.49699999999996</v>
          </cell>
          <cell r="F59">
            <v>197.684</v>
          </cell>
          <cell r="G59" t="str">
            <v>н</v>
          </cell>
          <cell r="H59">
            <v>1</v>
          </cell>
          <cell r="I59" t="e">
            <v>#N/A</v>
          </cell>
          <cell r="J59">
            <v>602.64300000000003</v>
          </cell>
          <cell r="K59">
            <v>-50.146000000000072</v>
          </cell>
          <cell r="L59">
            <v>120</v>
          </cell>
          <cell r="M59">
            <v>120</v>
          </cell>
          <cell r="N59">
            <v>0</v>
          </cell>
          <cell r="O59">
            <v>200</v>
          </cell>
          <cell r="V59">
            <v>110.49939999999999</v>
          </cell>
          <cell r="W59">
            <v>120</v>
          </cell>
          <cell r="X59">
            <v>6.8569060103493777</v>
          </cell>
          <cell r="Y59">
            <v>1.789005189168448</v>
          </cell>
          <cell r="AB59">
            <v>0</v>
          </cell>
          <cell r="AD59">
            <v>107.32379999999998</v>
          </cell>
          <cell r="AE59">
            <v>113.0134</v>
          </cell>
          <cell r="AF59">
            <v>60.594000000000001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194.77799999999999</v>
          </cell>
          <cell r="D60">
            <v>486.99299999999999</v>
          </cell>
          <cell r="E60">
            <v>501.15499999999997</v>
          </cell>
          <cell r="F60">
            <v>174.18299999999999</v>
          </cell>
          <cell r="G60" t="str">
            <v>н</v>
          </cell>
          <cell r="H60">
            <v>1</v>
          </cell>
          <cell r="I60" t="e">
            <v>#N/A</v>
          </cell>
          <cell r="J60">
            <v>544.70399999999995</v>
          </cell>
          <cell r="K60">
            <v>-43.548999999999978</v>
          </cell>
          <cell r="L60">
            <v>100</v>
          </cell>
          <cell r="M60">
            <v>100</v>
          </cell>
          <cell r="N60">
            <v>0</v>
          </cell>
          <cell r="O60">
            <v>200</v>
          </cell>
          <cell r="V60">
            <v>100.23099999999999</v>
          </cell>
          <cell r="W60">
            <v>100</v>
          </cell>
          <cell r="X60">
            <v>6.7262922648681549</v>
          </cell>
          <cell r="Y60">
            <v>1.7378156458580678</v>
          </cell>
          <cell r="AB60">
            <v>0</v>
          </cell>
          <cell r="AD60">
            <v>89.70559999999999</v>
          </cell>
          <cell r="AE60">
            <v>99.074399999999997</v>
          </cell>
          <cell r="AF60">
            <v>90.373000000000005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384.149</v>
          </cell>
          <cell r="D61">
            <v>264.02800000000002</v>
          </cell>
          <cell r="E61">
            <v>464.04199999999997</v>
          </cell>
          <cell r="F61">
            <v>176.18</v>
          </cell>
          <cell r="G61" t="str">
            <v>н</v>
          </cell>
          <cell r="H61">
            <v>1</v>
          </cell>
          <cell r="I61" t="e">
            <v>#N/A</v>
          </cell>
          <cell r="J61">
            <v>476.69299999999998</v>
          </cell>
          <cell r="K61">
            <v>-12.65100000000001</v>
          </cell>
          <cell r="L61">
            <v>100</v>
          </cell>
          <cell r="M61">
            <v>100</v>
          </cell>
          <cell r="N61">
            <v>0</v>
          </cell>
          <cell r="O61">
            <v>150</v>
          </cell>
          <cell r="V61">
            <v>92.808399999999992</v>
          </cell>
          <cell r="W61">
            <v>100</v>
          </cell>
          <cell r="X61">
            <v>6.7470185888346323</v>
          </cell>
          <cell r="Y61">
            <v>1.8983195486615438</v>
          </cell>
          <cell r="AB61">
            <v>0</v>
          </cell>
          <cell r="AD61">
            <v>88.403199999999998</v>
          </cell>
          <cell r="AE61">
            <v>92.105800000000002</v>
          </cell>
          <cell r="AF61">
            <v>60.244999999999997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572</v>
          </cell>
          <cell r="D62">
            <v>1767</v>
          </cell>
          <cell r="E62">
            <v>1952</v>
          </cell>
          <cell r="F62">
            <v>343</v>
          </cell>
          <cell r="G62">
            <v>0</v>
          </cell>
          <cell r="H62">
            <v>0.35</v>
          </cell>
          <cell r="I62" t="e">
            <v>#N/A</v>
          </cell>
          <cell r="J62">
            <v>1971</v>
          </cell>
          <cell r="K62">
            <v>-19</v>
          </cell>
          <cell r="L62">
            <v>500</v>
          </cell>
          <cell r="M62">
            <v>400</v>
          </cell>
          <cell r="N62">
            <v>0</v>
          </cell>
          <cell r="O62">
            <v>500</v>
          </cell>
          <cell r="V62">
            <v>390.4</v>
          </cell>
          <cell r="W62">
            <v>700</v>
          </cell>
          <cell r="X62">
            <v>6.2576844262295088</v>
          </cell>
          <cell r="Y62">
            <v>0.8785860655737705</v>
          </cell>
          <cell r="AB62">
            <v>0</v>
          </cell>
          <cell r="AD62">
            <v>324.2</v>
          </cell>
          <cell r="AE62">
            <v>342</v>
          </cell>
          <cell r="AF62">
            <v>282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1597</v>
          </cell>
          <cell r="D63">
            <v>6185</v>
          </cell>
          <cell r="E63">
            <v>6308</v>
          </cell>
          <cell r="F63">
            <v>1353</v>
          </cell>
          <cell r="G63">
            <v>0</v>
          </cell>
          <cell r="H63">
            <v>0.4</v>
          </cell>
          <cell r="I63" t="e">
            <v>#N/A</v>
          </cell>
          <cell r="J63">
            <v>6294</v>
          </cell>
          <cell r="K63">
            <v>14</v>
          </cell>
          <cell r="L63">
            <v>1800</v>
          </cell>
          <cell r="M63">
            <v>1300</v>
          </cell>
          <cell r="N63">
            <v>1400</v>
          </cell>
          <cell r="O63">
            <v>0</v>
          </cell>
          <cell r="V63">
            <v>1261.5999999999999</v>
          </cell>
          <cell r="W63">
            <v>2000</v>
          </cell>
          <cell r="X63">
            <v>6.2246353836398232</v>
          </cell>
          <cell r="Y63">
            <v>1.0724476854787572</v>
          </cell>
          <cell r="AB63">
            <v>0</v>
          </cell>
          <cell r="AD63">
            <v>1121.4000000000001</v>
          </cell>
          <cell r="AE63">
            <v>1181.8</v>
          </cell>
          <cell r="AF63">
            <v>1066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732</v>
          </cell>
          <cell r="D64">
            <v>18183</v>
          </cell>
          <cell r="E64">
            <v>3692</v>
          </cell>
          <cell r="F64">
            <v>772</v>
          </cell>
          <cell r="G64">
            <v>0</v>
          </cell>
          <cell r="H64">
            <v>0.45</v>
          </cell>
          <cell r="I64" t="e">
            <v>#N/A</v>
          </cell>
          <cell r="J64">
            <v>3927</v>
          </cell>
          <cell r="K64">
            <v>-235</v>
          </cell>
          <cell r="L64">
            <v>1200</v>
          </cell>
          <cell r="M64">
            <v>800</v>
          </cell>
          <cell r="N64">
            <v>0</v>
          </cell>
          <cell r="O64">
            <v>1000</v>
          </cell>
          <cell r="V64">
            <v>738.4</v>
          </cell>
          <cell r="W64">
            <v>1000</v>
          </cell>
          <cell r="X64">
            <v>6.4626218851570965</v>
          </cell>
          <cell r="Y64">
            <v>1.0455037919826653</v>
          </cell>
          <cell r="AB64">
            <v>0</v>
          </cell>
          <cell r="AD64">
            <v>520</v>
          </cell>
          <cell r="AE64">
            <v>654.4</v>
          </cell>
          <cell r="AF64">
            <v>553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104</v>
          </cell>
          <cell r="D65">
            <v>6</v>
          </cell>
          <cell r="E65">
            <v>55</v>
          </cell>
          <cell r="F65">
            <v>51</v>
          </cell>
          <cell r="G65">
            <v>0</v>
          </cell>
          <cell r="H65">
            <v>0.4</v>
          </cell>
          <cell r="I65" t="e">
            <v>#N/A</v>
          </cell>
          <cell r="J65">
            <v>57</v>
          </cell>
          <cell r="K65">
            <v>-2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V65">
            <v>11</v>
          </cell>
          <cell r="W65">
            <v>20</v>
          </cell>
          <cell r="X65">
            <v>6.4545454545454541</v>
          </cell>
          <cell r="Y65">
            <v>4.6363636363636367</v>
          </cell>
          <cell r="AB65">
            <v>0</v>
          </cell>
          <cell r="AD65">
            <v>11.8</v>
          </cell>
          <cell r="AE65">
            <v>10.8</v>
          </cell>
          <cell r="AF65">
            <v>7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247.03399999999999</v>
          </cell>
          <cell r="D66">
            <v>1115.261</v>
          </cell>
          <cell r="E66">
            <v>483.61900000000003</v>
          </cell>
          <cell r="F66">
            <v>157.43700000000001</v>
          </cell>
          <cell r="G66">
            <v>0</v>
          </cell>
          <cell r="H66">
            <v>1</v>
          </cell>
          <cell r="I66" t="e">
            <v>#N/A</v>
          </cell>
          <cell r="J66">
            <v>485.12700000000001</v>
          </cell>
          <cell r="K66">
            <v>-1.5079999999999814</v>
          </cell>
          <cell r="L66">
            <v>100</v>
          </cell>
          <cell r="M66">
            <v>100</v>
          </cell>
          <cell r="N66">
            <v>0</v>
          </cell>
          <cell r="O66">
            <v>100</v>
          </cell>
          <cell r="V66">
            <v>96.723800000000011</v>
          </cell>
          <cell r="W66">
            <v>150</v>
          </cell>
          <cell r="X66">
            <v>6.280119267439864</v>
          </cell>
          <cell r="Y66">
            <v>1.6276965958740248</v>
          </cell>
          <cell r="AB66">
            <v>0</v>
          </cell>
          <cell r="AD66">
            <v>101.40239999999999</v>
          </cell>
          <cell r="AE66">
            <v>96.818799999999996</v>
          </cell>
          <cell r="AF66">
            <v>99.191999999999993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540</v>
          </cell>
          <cell r="D67">
            <v>509</v>
          </cell>
          <cell r="E67">
            <v>382</v>
          </cell>
          <cell r="F67">
            <v>657</v>
          </cell>
          <cell r="G67">
            <v>0</v>
          </cell>
          <cell r="H67">
            <v>0.1</v>
          </cell>
          <cell r="I67" t="e">
            <v>#N/A</v>
          </cell>
          <cell r="J67">
            <v>394</v>
          </cell>
          <cell r="K67">
            <v>-12</v>
          </cell>
          <cell r="L67">
            <v>0</v>
          </cell>
          <cell r="M67">
            <v>300</v>
          </cell>
          <cell r="N67">
            <v>0</v>
          </cell>
          <cell r="O67">
            <v>0</v>
          </cell>
          <cell r="V67">
            <v>76.400000000000006</v>
          </cell>
          <cell r="X67">
            <v>12.526178010471202</v>
          </cell>
          <cell r="Y67">
            <v>8.5994764397905747</v>
          </cell>
          <cell r="AB67">
            <v>0</v>
          </cell>
          <cell r="AD67">
            <v>77.2</v>
          </cell>
          <cell r="AE67">
            <v>76.400000000000006</v>
          </cell>
          <cell r="AF67">
            <v>135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645</v>
          </cell>
          <cell r="D68">
            <v>2735</v>
          </cell>
          <cell r="E68">
            <v>1708</v>
          </cell>
          <cell r="F68">
            <v>350</v>
          </cell>
          <cell r="G68">
            <v>0</v>
          </cell>
          <cell r="H68">
            <v>0.35</v>
          </cell>
          <cell r="I68" t="e">
            <v>#N/A</v>
          </cell>
          <cell r="J68">
            <v>1424</v>
          </cell>
          <cell r="K68">
            <v>284</v>
          </cell>
          <cell r="L68">
            <v>450</v>
          </cell>
          <cell r="M68">
            <v>400</v>
          </cell>
          <cell r="N68">
            <v>0</v>
          </cell>
          <cell r="O68">
            <v>400</v>
          </cell>
          <cell r="V68">
            <v>341.6</v>
          </cell>
          <cell r="W68">
            <v>600</v>
          </cell>
          <cell r="X68">
            <v>6.4402810304449645</v>
          </cell>
          <cell r="Y68">
            <v>1.0245901639344261</v>
          </cell>
          <cell r="AB68">
            <v>0</v>
          </cell>
          <cell r="AD68">
            <v>287.60000000000002</v>
          </cell>
          <cell r="AE68">
            <v>322.39999999999998</v>
          </cell>
          <cell r="AF68">
            <v>305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623.91999999999996</v>
          </cell>
          <cell r="D69">
            <v>667.19100000000003</v>
          </cell>
          <cell r="E69">
            <v>529</v>
          </cell>
          <cell r="F69">
            <v>259</v>
          </cell>
          <cell r="G69">
            <v>0</v>
          </cell>
          <cell r="H69">
            <v>1</v>
          </cell>
          <cell r="I69" t="e">
            <v>#N/A</v>
          </cell>
          <cell r="J69">
            <v>212.58</v>
          </cell>
          <cell r="K69">
            <v>316.41999999999996</v>
          </cell>
          <cell r="L69">
            <v>100</v>
          </cell>
          <cell r="M69">
            <v>100</v>
          </cell>
          <cell r="N69">
            <v>0</v>
          </cell>
          <cell r="O69">
            <v>100</v>
          </cell>
          <cell r="V69">
            <v>105.8</v>
          </cell>
          <cell r="W69">
            <v>100</v>
          </cell>
          <cell r="X69">
            <v>6.2287334593572776</v>
          </cell>
          <cell r="Y69">
            <v>2.448015122873346</v>
          </cell>
          <cell r="AB69">
            <v>0</v>
          </cell>
          <cell r="AD69">
            <v>116.8</v>
          </cell>
          <cell r="AE69">
            <v>107.6</v>
          </cell>
          <cell r="AF69">
            <v>34.841000000000001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1706</v>
          </cell>
          <cell r="D70">
            <v>5667.1419999999998</v>
          </cell>
          <cell r="E70">
            <v>6105</v>
          </cell>
          <cell r="F70">
            <v>1131.1420000000001</v>
          </cell>
          <cell r="G70">
            <v>0</v>
          </cell>
          <cell r="H70">
            <v>0.4</v>
          </cell>
          <cell r="I70" t="e">
            <v>#N/A</v>
          </cell>
          <cell r="J70">
            <v>6063</v>
          </cell>
          <cell r="K70">
            <v>42</v>
          </cell>
          <cell r="L70">
            <v>1500</v>
          </cell>
          <cell r="M70">
            <v>1200</v>
          </cell>
          <cell r="N70">
            <v>1700</v>
          </cell>
          <cell r="O70">
            <v>0</v>
          </cell>
          <cell r="V70">
            <v>1221</v>
          </cell>
          <cell r="W70">
            <v>2100</v>
          </cell>
          <cell r="X70">
            <v>6.2499115479115481</v>
          </cell>
          <cell r="Y70">
            <v>0.92640622440622444</v>
          </cell>
          <cell r="AB70">
            <v>0</v>
          </cell>
          <cell r="AD70">
            <v>1016.6</v>
          </cell>
          <cell r="AE70">
            <v>1102.4000000000001</v>
          </cell>
          <cell r="AF70">
            <v>1067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1714</v>
          </cell>
          <cell r="D71">
            <v>7325</v>
          </cell>
          <cell r="E71">
            <v>6964</v>
          </cell>
          <cell r="F71">
            <v>1923</v>
          </cell>
          <cell r="G71">
            <v>0</v>
          </cell>
          <cell r="H71">
            <v>0.4</v>
          </cell>
          <cell r="I71" t="e">
            <v>#N/A</v>
          </cell>
          <cell r="J71">
            <v>6979</v>
          </cell>
          <cell r="K71">
            <v>-15</v>
          </cell>
          <cell r="L71">
            <v>2000</v>
          </cell>
          <cell r="M71">
            <v>1500</v>
          </cell>
          <cell r="N71">
            <v>1100</v>
          </cell>
          <cell r="O71">
            <v>0</v>
          </cell>
          <cell r="V71">
            <v>1392.8</v>
          </cell>
          <cell r="W71">
            <v>2100</v>
          </cell>
          <cell r="X71">
            <v>6.1911257897759908</v>
          </cell>
          <cell r="Y71">
            <v>1.3806720275703619</v>
          </cell>
          <cell r="AB71">
            <v>0</v>
          </cell>
          <cell r="AD71">
            <v>1229.8</v>
          </cell>
          <cell r="AE71">
            <v>1362.6</v>
          </cell>
          <cell r="AF71">
            <v>1326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70.037000000000006</v>
          </cell>
          <cell r="D72">
            <v>23.951000000000001</v>
          </cell>
          <cell r="E72">
            <v>70.674999999999997</v>
          </cell>
          <cell r="F72">
            <v>19.693000000000001</v>
          </cell>
          <cell r="G72">
            <v>0</v>
          </cell>
          <cell r="H72">
            <v>1</v>
          </cell>
          <cell r="I72" t="e">
            <v>#N/A</v>
          </cell>
          <cell r="J72">
            <v>71.614000000000004</v>
          </cell>
          <cell r="K72">
            <v>-0.93900000000000716</v>
          </cell>
          <cell r="L72">
            <v>30</v>
          </cell>
          <cell r="M72">
            <v>20</v>
          </cell>
          <cell r="N72">
            <v>0</v>
          </cell>
          <cell r="O72">
            <v>0</v>
          </cell>
          <cell r="V72">
            <v>14.135</v>
          </cell>
          <cell r="W72">
            <v>30</v>
          </cell>
          <cell r="X72">
            <v>7.052918287937743</v>
          </cell>
          <cell r="Y72">
            <v>1.3932083480721613</v>
          </cell>
          <cell r="AB72">
            <v>0</v>
          </cell>
          <cell r="AD72">
            <v>19.824199999999998</v>
          </cell>
          <cell r="AE72">
            <v>14.295199999999999</v>
          </cell>
          <cell r="AF72">
            <v>12.268000000000001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77.992000000000004</v>
          </cell>
          <cell r="D73">
            <v>83.421999999999997</v>
          </cell>
          <cell r="E73">
            <v>94.912999999999997</v>
          </cell>
          <cell r="F73">
            <v>62.173000000000002</v>
          </cell>
          <cell r="G73">
            <v>0</v>
          </cell>
          <cell r="H73">
            <v>1</v>
          </cell>
          <cell r="I73" t="e">
            <v>#N/A</v>
          </cell>
          <cell r="J73">
            <v>117.33199999999999</v>
          </cell>
          <cell r="K73">
            <v>-22.418999999999997</v>
          </cell>
          <cell r="L73">
            <v>30</v>
          </cell>
          <cell r="M73">
            <v>30</v>
          </cell>
          <cell r="N73">
            <v>0</v>
          </cell>
          <cell r="O73">
            <v>0</v>
          </cell>
          <cell r="V73">
            <v>18.982599999999998</v>
          </cell>
          <cell r="W73">
            <v>20</v>
          </cell>
          <cell r="X73">
            <v>7.4896484148641393</v>
          </cell>
          <cell r="Y73">
            <v>3.2752626089155337</v>
          </cell>
          <cell r="AB73">
            <v>0</v>
          </cell>
          <cell r="AD73">
            <v>25.037399999999998</v>
          </cell>
          <cell r="AE73">
            <v>22.187799999999999</v>
          </cell>
          <cell r="AF73">
            <v>15.750999999999999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181</v>
          </cell>
          <cell r="D74">
            <v>1146</v>
          </cell>
          <cell r="E74">
            <v>992</v>
          </cell>
          <cell r="F74">
            <v>313</v>
          </cell>
          <cell r="G74">
            <v>0</v>
          </cell>
          <cell r="H74">
            <v>0.35</v>
          </cell>
          <cell r="I74" t="e">
            <v>#N/A</v>
          </cell>
          <cell r="J74">
            <v>1054</v>
          </cell>
          <cell r="K74">
            <v>-62</v>
          </cell>
          <cell r="L74">
            <v>200</v>
          </cell>
          <cell r="M74">
            <v>200</v>
          </cell>
          <cell r="N74">
            <v>0</v>
          </cell>
          <cell r="O74">
            <v>250</v>
          </cell>
          <cell r="V74">
            <v>198.4</v>
          </cell>
          <cell r="W74">
            <v>300</v>
          </cell>
          <cell r="X74">
            <v>6.365927419354839</v>
          </cell>
          <cell r="Y74">
            <v>1.5776209677419355</v>
          </cell>
          <cell r="AB74">
            <v>0</v>
          </cell>
          <cell r="AD74">
            <v>158.6</v>
          </cell>
          <cell r="AE74">
            <v>195.8</v>
          </cell>
          <cell r="AF74">
            <v>260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195</v>
          </cell>
          <cell r="D75">
            <v>1919</v>
          </cell>
          <cell r="E75">
            <v>1702</v>
          </cell>
          <cell r="F75">
            <v>355</v>
          </cell>
          <cell r="G75">
            <v>0</v>
          </cell>
          <cell r="H75">
            <v>0.35</v>
          </cell>
          <cell r="I75" t="e">
            <v>#N/A</v>
          </cell>
          <cell r="J75">
            <v>1740</v>
          </cell>
          <cell r="K75">
            <v>-38</v>
          </cell>
          <cell r="L75">
            <v>500</v>
          </cell>
          <cell r="M75">
            <v>300</v>
          </cell>
          <cell r="N75">
            <v>0</v>
          </cell>
          <cell r="O75">
            <v>400</v>
          </cell>
          <cell r="V75">
            <v>340.4</v>
          </cell>
          <cell r="W75">
            <v>600</v>
          </cell>
          <cell r="X75">
            <v>6.330787309048179</v>
          </cell>
          <cell r="Y75">
            <v>1.0428907168037604</v>
          </cell>
          <cell r="AB75">
            <v>0</v>
          </cell>
          <cell r="AD75">
            <v>299.2</v>
          </cell>
          <cell r="AE75">
            <v>322.2</v>
          </cell>
          <cell r="AF75">
            <v>381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531</v>
          </cell>
          <cell r="D76">
            <v>3765</v>
          </cell>
          <cell r="E76">
            <v>1468</v>
          </cell>
          <cell r="F76">
            <v>379</v>
          </cell>
          <cell r="G76">
            <v>0</v>
          </cell>
          <cell r="H76">
            <v>0.4</v>
          </cell>
          <cell r="I76" t="e">
            <v>#N/A</v>
          </cell>
          <cell r="J76">
            <v>1530</v>
          </cell>
          <cell r="K76">
            <v>-62</v>
          </cell>
          <cell r="L76">
            <v>350</v>
          </cell>
          <cell r="M76">
            <v>300</v>
          </cell>
          <cell r="N76">
            <v>0</v>
          </cell>
          <cell r="O76">
            <v>250</v>
          </cell>
          <cell r="V76">
            <v>293.60000000000002</v>
          </cell>
          <cell r="W76">
            <v>600</v>
          </cell>
          <cell r="X76">
            <v>6.3998637602179835</v>
          </cell>
          <cell r="Y76">
            <v>1.2908719346049045</v>
          </cell>
          <cell r="AB76">
            <v>0</v>
          </cell>
          <cell r="AD76">
            <v>249.4</v>
          </cell>
          <cell r="AE76">
            <v>284.60000000000002</v>
          </cell>
          <cell r="AF76">
            <v>375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149.297</v>
          </cell>
          <cell r="D77">
            <v>207.96199999999999</v>
          </cell>
          <cell r="E77">
            <v>289.40899999999999</v>
          </cell>
          <cell r="F77">
            <v>54.41</v>
          </cell>
          <cell r="G77">
            <v>0</v>
          </cell>
          <cell r="H77">
            <v>1</v>
          </cell>
          <cell r="I77" t="e">
            <v>#N/A</v>
          </cell>
          <cell r="J77">
            <v>310.464</v>
          </cell>
          <cell r="K77">
            <v>-21.055000000000007</v>
          </cell>
          <cell r="L77">
            <v>50</v>
          </cell>
          <cell r="M77">
            <v>50</v>
          </cell>
          <cell r="N77">
            <v>0</v>
          </cell>
          <cell r="O77">
            <v>150</v>
          </cell>
          <cell r="V77">
            <v>57.881799999999998</v>
          </cell>
          <cell r="W77">
            <v>100</v>
          </cell>
          <cell r="X77">
            <v>6.9868248741400576</v>
          </cell>
          <cell r="Y77">
            <v>0.94001914245928764</v>
          </cell>
          <cell r="AB77">
            <v>0</v>
          </cell>
          <cell r="AD77">
            <v>54.276400000000002</v>
          </cell>
          <cell r="AE77">
            <v>46.7498</v>
          </cell>
          <cell r="AF77">
            <v>40.603999999999999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159</v>
          </cell>
          <cell r="D78">
            <v>8</v>
          </cell>
          <cell r="E78">
            <v>148</v>
          </cell>
          <cell r="F78">
            <v>7</v>
          </cell>
          <cell r="G78">
            <v>0</v>
          </cell>
          <cell r="H78">
            <v>0.3</v>
          </cell>
          <cell r="I78" t="e">
            <v>#N/A</v>
          </cell>
          <cell r="J78">
            <v>193</v>
          </cell>
          <cell r="K78">
            <v>-45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V78">
            <v>29.6</v>
          </cell>
          <cell r="X78">
            <v>0.23648648648648649</v>
          </cell>
          <cell r="Y78">
            <v>0.23648648648648649</v>
          </cell>
          <cell r="AB78">
            <v>0</v>
          </cell>
          <cell r="AD78">
            <v>5.4</v>
          </cell>
          <cell r="AE78">
            <v>22.6</v>
          </cell>
          <cell r="AF78">
            <v>51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519.95399999999995</v>
          </cell>
          <cell r="D79">
            <v>2478.846</v>
          </cell>
          <cell r="E79">
            <v>1486.117</v>
          </cell>
          <cell r="F79">
            <v>315.721</v>
          </cell>
          <cell r="G79" t="str">
            <v>н</v>
          </cell>
          <cell r="H79">
            <v>1</v>
          </cell>
          <cell r="I79" t="e">
            <v>#N/A</v>
          </cell>
          <cell r="J79">
            <v>1418.2059999999999</v>
          </cell>
          <cell r="K79">
            <v>67.911000000000058</v>
          </cell>
          <cell r="L79">
            <v>250</v>
          </cell>
          <cell r="M79">
            <v>200</v>
          </cell>
          <cell r="N79">
            <v>800</v>
          </cell>
          <cell r="O79">
            <v>0</v>
          </cell>
          <cell r="V79">
            <v>297.22339999999997</v>
          </cell>
          <cell r="W79">
            <v>350</v>
          </cell>
          <cell r="X79">
            <v>6.4453909079836924</v>
          </cell>
          <cell r="Y79">
            <v>1.0622346692757032</v>
          </cell>
          <cell r="AB79">
            <v>0</v>
          </cell>
          <cell r="AD79">
            <v>151.33920000000001</v>
          </cell>
          <cell r="AE79">
            <v>201.39179999999999</v>
          </cell>
          <cell r="AF79">
            <v>178.131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107.411</v>
          </cell>
          <cell r="D80">
            <v>172.49600000000001</v>
          </cell>
          <cell r="E80">
            <v>131.262</v>
          </cell>
          <cell r="F80">
            <v>120.202</v>
          </cell>
          <cell r="G80">
            <v>0</v>
          </cell>
          <cell r="H80">
            <v>1</v>
          </cell>
          <cell r="I80" t="e">
            <v>#N/A</v>
          </cell>
          <cell r="J80">
            <v>132.517</v>
          </cell>
          <cell r="K80">
            <v>-1.2549999999999955</v>
          </cell>
          <cell r="L80">
            <v>20</v>
          </cell>
          <cell r="M80">
            <v>30</v>
          </cell>
          <cell r="N80">
            <v>0</v>
          </cell>
          <cell r="O80">
            <v>0</v>
          </cell>
          <cell r="V80">
            <v>26.252400000000002</v>
          </cell>
          <cell r="X80">
            <v>6.4832929560725869</v>
          </cell>
          <cell r="Y80">
            <v>4.5787051850497473</v>
          </cell>
          <cell r="AB80">
            <v>0</v>
          </cell>
          <cell r="AD80">
            <v>29.421199999999999</v>
          </cell>
          <cell r="AE80">
            <v>31.458400000000001</v>
          </cell>
          <cell r="AF80">
            <v>11.952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35.881999999999998</v>
          </cell>
          <cell r="D81">
            <v>43.548000000000002</v>
          </cell>
          <cell r="E81">
            <v>19.574000000000002</v>
          </cell>
          <cell r="F81">
            <v>41.631</v>
          </cell>
          <cell r="G81">
            <v>0</v>
          </cell>
          <cell r="H81">
            <v>1</v>
          </cell>
          <cell r="I81" t="e">
            <v>#N/A</v>
          </cell>
          <cell r="J81">
            <v>26.783000000000001</v>
          </cell>
          <cell r="K81">
            <v>-7.2089999999999996</v>
          </cell>
          <cell r="L81">
            <v>20</v>
          </cell>
          <cell r="M81">
            <v>0</v>
          </cell>
          <cell r="N81">
            <v>0</v>
          </cell>
          <cell r="O81">
            <v>0</v>
          </cell>
          <cell r="V81">
            <v>3.9148000000000005</v>
          </cell>
          <cell r="X81">
            <v>15.743077551854499</v>
          </cell>
          <cell r="Y81">
            <v>10.634259732297945</v>
          </cell>
          <cell r="AB81">
            <v>0</v>
          </cell>
          <cell r="AD81">
            <v>3.4638</v>
          </cell>
          <cell r="AE81">
            <v>9.3081999999999994</v>
          </cell>
          <cell r="AF81">
            <v>6.0439999999999996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812.78300000000002</v>
          </cell>
          <cell r="D82">
            <v>4150.9970000000003</v>
          </cell>
          <cell r="E82">
            <v>1903.0050000000001</v>
          </cell>
          <cell r="F82">
            <v>689.06299999999999</v>
          </cell>
          <cell r="G82">
            <v>0</v>
          </cell>
          <cell r="H82">
            <v>1</v>
          </cell>
          <cell r="I82" t="e">
            <v>#N/A</v>
          </cell>
          <cell r="J82">
            <v>1874.0129999999999</v>
          </cell>
          <cell r="K82">
            <v>28.992000000000189</v>
          </cell>
          <cell r="L82">
            <v>450</v>
          </cell>
          <cell r="M82">
            <v>500</v>
          </cell>
          <cell r="N82">
            <v>0</v>
          </cell>
          <cell r="O82">
            <v>300</v>
          </cell>
          <cell r="V82">
            <v>380.601</v>
          </cell>
          <cell r="W82">
            <v>500</v>
          </cell>
          <cell r="X82">
            <v>6.4084513703327106</v>
          </cell>
          <cell r="Y82">
            <v>1.8104602983176608</v>
          </cell>
          <cell r="AB82">
            <v>0</v>
          </cell>
          <cell r="AD82">
            <v>386.94400000000002</v>
          </cell>
          <cell r="AE82">
            <v>391.1798</v>
          </cell>
          <cell r="AF82">
            <v>252.66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3024</v>
          </cell>
          <cell r="D83">
            <v>38298</v>
          </cell>
          <cell r="E83">
            <v>7338</v>
          </cell>
          <cell r="F83">
            <v>2662</v>
          </cell>
          <cell r="G83">
            <v>0</v>
          </cell>
          <cell r="H83">
            <v>0.45</v>
          </cell>
          <cell r="I83" t="e">
            <v>#N/A</v>
          </cell>
          <cell r="J83">
            <v>7352</v>
          </cell>
          <cell r="K83">
            <v>-14</v>
          </cell>
          <cell r="L83">
            <v>1000</v>
          </cell>
          <cell r="M83">
            <v>1000</v>
          </cell>
          <cell r="N83">
            <v>1100</v>
          </cell>
          <cell r="O83">
            <v>0</v>
          </cell>
          <cell r="V83">
            <v>1107.5999999999999</v>
          </cell>
          <cell r="W83">
            <v>1300</v>
          </cell>
          <cell r="X83">
            <v>6.3759479956663059</v>
          </cell>
          <cell r="Y83">
            <v>2.4033947273383895</v>
          </cell>
          <cell r="AB83">
            <v>1800</v>
          </cell>
          <cell r="AD83">
            <v>775</v>
          </cell>
          <cell r="AE83">
            <v>861.6</v>
          </cell>
          <cell r="AF83">
            <v>833</v>
          </cell>
          <cell r="AG83" t="str">
            <v>авг ак яб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1862</v>
          </cell>
          <cell r="D84">
            <v>36701</v>
          </cell>
          <cell r="E84">
            <v>5498</v>
          </cell>
          <cell r="F84">
            <v>1967</v>
          </cell>
          <cell r="G84">
            <v>0</v>
          </cell>
          <cell r="H84">
            <v>0.45</v>
          </cell>
          <cell r="I84" t="e">
            <v>#N/A</v>
          </cell>
          <cell r="J84">
            <v>5498</v>
          </cell>
          <cell r="K84">
            <v>0</v>
          </cell>
          <cell r="L84">
            <v>1200</v>
          </cell>
          <cell r="M84">
            <v>1200</v>
          </cell>
          <cell r="N84">
            <v>600</v>
          </cell>
          <cell r="O84">
            <v>0</v>
          </cell>
          <cell r="V84">
            <v>923.6</v>
          </cell>
          <cell r="W84">
            <v>1000</v>
          </cell>
          <cell r="X84">
            <v>6.4605889995669123</v>
          </cell>
          <cell r="Y84">
            <v>2.1297098310957123</v>
          </cell>
          <cell r="AB84">
            <v>880</v>
          </cell>
          <cell r="AD84">
            <v>1112.2</v>
          </cell>
          <cell r="AE84">
            <v>1005.6</v>
          </cell>
          <cell r="AF84">
            <v>744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388</v>
          </cell>
          <cell r="D85">
            <v>934</v>
          </cell>
          <cell r="E85">
            <v>948</v>
          </cell>
          <cell r="F85">
            <v>365</v>
          </cell>
          <cell r="G85">
            <v>0</v>
          </cell>
          <cell r="H85">
            <v>0.45</v>
          </cell>
          <cell r="I85" t="e">
            <v>#N/A</v>
          </cell>
          <cell r="J85">
            <v>945</v>
          </cell>
          <cell r="K85">
            <v>3</v>
          </cell>
          <cell r="L85">
            <v>250</v>
          </cell>
          <cell r="M85">
            <v>200</v>
          </cell>
          <cell r="N85">
            <v>0</v>
          </cell>
          <cell r="O85">
            <v>100</v>
          </cell>
          <cell r="V85">
            <v>189.6</v>
          </cell>
          <cell r="W85">
            <v>300</v>
          </cell>
          <cell r="X85">
            <v>6.4082278481012658</v>
          </cell>
          <cell r="Y85">
            <v>1.9251054852320675</v>
          </cell>
          <cell r="AB85">
            <v>0</v>
          </cell>
          <cell r="AD85">
            <v>236.2</v>
          </cell>
          <cell r="AE85">
            <v>209.6</v>
          </cell>
          <cell r="AF85">
            <v>184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6.3419999999999996</v>
          </cell>
          <cell r="D86">
            <v>35.408000000000001</v>
          </cell>
          <cell r="E86">
            <v>16.106999999999999</v>
          </cell>
          <cell r="F86">
            <v>23.643000000000001</v>
          </cell>
          <cell r="G86">
            <v>0</v>
          </cell>
          <cell r="H86">
            <v>1</v>
          </cell>
          <cell r="I86" t="e">
            <v>#N/A</v>
          </cell>
          <cell r="J86">
            <v>18.853999999999999</v>
          </cell>
          <cell r="K86">
            <v>-2.7469999999999999</v>
          </cell>
          <cell r="L86">
            <v>10</v>
          </cell>
          <cell r="M86">
            <v>0</v>
          </cell>
          <cell r="N86">
            <v>0</v>
          </cell>
          <cell r="O86">
            <v>0</v>
          </cell>
          <cell r="V86">
            <v>3.2214</v>
          </cell>
          <cell r="X86">
            <v>10.443595952070529</v>
          </cell>
          <cell r="Y86">
            <v>7.3393555596945426</v>
          </cell>
          <cell r="AB86">
            <v>0</v>
          </cell>
          <cell r="AD86">
            <v>3.2866</v>
          </cell>
          <cell r="AE86">
            <v>3.2758000000000003</v>
          </cell>
          <cell r="AF86">
            <v>9.2059999999999995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C87">
            <v>-6</v>
          </cell>
          <cell r="D87">
            <v>43</v>
          </cell>
          <cell r="E87">
            <v>19</v>
          </cell>
          <cell r="G87" t="e">
            <v>#N/A</v>
          </cell>
          <cell r="H87">
            <v>0.4</v>
          </cell>
          <cell r="I87" t="e">
            <v>#N/A</v>
          </cell>
          <cell r="J87">
            <v>322</v>
          </cell>
          <cell r="K87">
            <v>-303</v>
          </cell>
          <cell r="L87">
            <v>0</v>
          </cell>
          <cell r="M87">
            <v>0</v>
          </cell>
          <cell r="N87">
            <v>0</v>
          </cell>
          <cell r="O87">
            <v>120</v>
          </cell>
          <cell r="V87">
            <v>3.8</v>
          </cell>
          <cell r="W87">
            <v>40</v>
          </cell>
          <cell r="X87">
            <v>42.10526315789474</v>
          </cell>
          <cell r="Y87">
            <v>0</v>
          </cell>
          <cell r="AB87">
            <v>0</v>
          </cell>
          <cell r="AD87">
            <v>0</v>
          </cell>
          <cell r="AE87">
            <v>0</v>
          </cell>
          <cell r="AF87">
            <v>2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1408.432</v>
          </cell>
          <cell r="D88">
            <v>3511.0509999999999</v>
          </cell>
          <cell r="E88">
            <v>1870</v>
          </cell>
          <cell r="F88">
            <v>902</v>
          </cell>
          <cell r="G88" t="str">
            <v>н</v>
          </cell>
          <cell r="H88">
            <v>1</v>
          </cell>
          <cell r="I88" t="e">
            <v>#N/A</v>
          </cell>
          <cell r="J88">
            <v>1259.97</v>
          </cell>
          <cell r="K88">
            <v>610.03</v>
          </cell>
          <cell r="L88">
            <v>500</v>
          </cell>
          <cell r="M88">
            <v>500</v>
          </cell>
          <cell r="N88">
            <v>0</v>
          </cell>
          <cell r="O88">
            <v>200</v>
          </cell>
          <cell r="V88">
            <v>374</v>
          </cell>
          <cell r="W88">
            <v>300</v>
          </cell>
          <cell r="X88">
            <v>6.4224598930481287</v>
          </cell>
          <cell r="Y88">
            <v>2.4117647058823528</v>
          </cell>
          <cell r="AB88">
            <v>0</v>
          </cell>
          <cell r="AD88">
            <v>438.8</v>
          </cell>
          <cell r="AE88">
            <v>396</v>
          </cell>
          <cell r="AF88">
            <v>156.179</v>
          </cell>
          <cell r="AG88" t="str">
            <v>оконч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7.94</v>
          </cell>
          <cell r="D89">
            <v>24.385999999999999</v>
          </cell>
          <cell r="E89">
            <v>24.324999999999999</v>
          </cell>
          <cell r="F89">
            <v>8.0009999999999994</v>
          </cell>
          <cell r="G89">
            <v>0</v>
          </cell>
          <cell r="H89">
            <v>1</v>
          </cell>
          <cell r="I89" t="e">
            <v>#N/A</v>
          </cell>
          <cell r="J89">
            <v>30.001999999999999</v>
          </cell>
          <cell r="K89">
            <v>-5.6769999999999996</v>
          </cell>
          <cell r="L89">
            <v>0</v>
          </cell>
          <cell r="M89">
            <v>0</v>
          </cell>
          <cell r="N89">
            <v>0</v>
          </cell>
          <cell r="O89">
            <v>30</v>
          </cell>
          <cell r="V89">
            <v>4.8650000000000002</v>
          </cell>
          <cell r="X89">
            <v>7.8110996916752304</v>
          </cell>
          <cell r="Y89">
            <v>1.6446043165467623</v>
          </cell>
          <cell r="AB89">
            <v>0</v>
          </cell>
          <cell r="AD89">
            <v>5.9714</v>
          </cell>
          <cell r="AE89">
            <v>6.3201999999999998</v>
          </cell>
          <cell r="AF89">
            <v>2.0249999999999999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312</v>
          </cell>
          <cell r="D90">
            <v>712</v>
          </cell>
          <cell r="E90">
            <v>360</v>
          </cell>
          <cell r="F90">
            <v>652</v>
          </cell>
          <cell r="G90">
            <v>0</v>
          </cell>
          <cell r="H90">
            <v>0.1</v>
          </cell>
          <cell r="I90" t="e">
            <v>#N/A</v>
          </cell>
          <cell r="J90">
            <v>370</v>
          </cell>
          <cell r="K90">
            <v>-10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V90">
            <v>72</v>
          </cell>
          <cell r="X90">
            <v>9.0555555555555554</v>
          </cell>
          <cell r="Y90">
            <v>9.0555555555555554</v>
          </cell>
          <cell r="AB90">
            <v>0</v>
          </cell>
          <cell r="AD90">
            <v>77.599999999999994</v>
          </cell>
          <cell r="AE90">
            <v>80</v>
          </cell>
          <cell r="AF90">
            <v>131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-2</v>
          </cell>
          <cell r="D91">
            <v>926</v>
          </cell>
          <cell r="E91">
            <v>812</v>
          </cell>
          <cell r="F91">
            <v>101</v>
          </cell>
          <cell r="G91">
            <v>0</v>
          </cell>
          <cell r="H91">
            <v>0.4</v>
          </cell>
          <cell r="I91" t="e">
            <v>#N/A</v>
          </cell>
          <cell r="J91">
            <v>962</v>
          </cell>
          <cell r="K91">
            <v>-150</v>
          </cell>
          <cell r="L91">
            <v>100</v>
          </cell>
          <cell r="M91">
            <v>100</v>
          </cell>
          <cell r="N91">
            <v>0</v>
          </cell>
          <cell r="O91">
            <v>300</v>
          </cell>
          <cell r="V91">
            <v>162.4</v>
          </cell>
          <cell r="W91">
            <v>300</v>
          </cell>
          <cell r="X91">
            <v>5.5480295566502464</v>
          </cell>
          <cell r="Y91">
            <v>0.62192118226600979</v>
          </cell>
          <cell r="AB91">
            <v>0</v>
          </cell>
          <cell r="AD91">
            <v>80</v>
          </cell>
          <cell r="AE91">
            <v>100.2</v>
          </cell>
          <cell r="AF91">
            <v>231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36</v>
          </cell>
          <cell r="D92">
            <v>824</v>
          </cell>
          <cell r="E92">
            <v>682</v>
          </cell>
          <cell r="F92">
            <v>127</v>
          </cell>
          <cell r="G92">
            <v>0</v>
          </cell>
          <cell r="H92">
            <v>0.4</v>
          </cell>
          <cell r="I92" t="e">
            <v>#N/A</v>
          </cell>
          <cell r="J92">
            <v>896</v>
          </cell>
          <cell r="K92">
            <v>-214</v>
          </cell>
          <cell r="L92">
            <v>100</v>
          </cell>
          <cell r="M92">
            <v>100</v>
          </cell>
          <cell r="N92">
            <v>0</v>
          </cell>
          <cell r="O92">
            <v>300</v>
          </cell>
          <cell r="V92">
            <v>136.4</v>
          </cell>
          <cell r="W92">
            <v>250</v>
          </cell>
          <cell r="X92">
            <v>6.4296187683284458</v>
          </cell>
          <cell r="Y92">
            <v>0.93108504398826974</v>
          </cell>
          <cell r="AB92">
            <v>0</v>
          </cell>
          <cell r="AD92">
            <v>74.400000000000006</v>
          </cell>
          <cell r="AE92">
            <v>99.2</v>
          </cell>
          <cell r="AF92">
            <v>187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14.282999999999999</v>
          </cell>
          <cell r="D93">
            <v>324.24400000000003</v>
          </cell>
          <cell r="E93">
            <v>235.26400000000001</v>
          </cell>
          <cell r="F93">
            <v>98.245000000000005</v>
          </cell>
          <cell r="G93">
            <v>0</v>
          </cell>
          <cell r="H93">
            <v>1</v>
          </cell>
          <cell r="I93" t="e">
            <v>#N/A</v>
          </cell>
          <cell r="J93">
            <v>281.22399999999999</v>
          </cell>
          <cell r="K93">
            <v>-45.95999999999998</v>
          </cell>
          <cell r="L93">
            <v>50</v>
          </cell>
          <cell r="M93">
            <v>50</v>
          </cell>
          <cell r="N93">
            <v>0</v>
          </cell>
          <cell r="O93">
            <v>70</v>
          </cell>
          <cell r="V93">
            <v>47.052800000000005</v>
          </cell>
          <cell r="W93">
            <v>70</v>
          </cell>
          <cell r="X93">
            <v>7.1886263941784545</v>
          </cell>
          <cell r="Y93">
            <v>2.0879735106093578</v>
          </cell>
          <cell r="AB93">
            <v>0</v>
          </cell>
          <cell r="AD93">
            <v>20.048999999999999</v>
          </cell>
          <cell r="AE93">
            <v>27.882799999999996</v>
          </cell>
          <cell r="AF93">
            <v>42.435000000000002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81.611000000000004</v>
          </cell>
          <cell r="D94">
            <v>392.07900000000001</v>
          </cell>
          <cell r="E94">
            <v>339.113</v>
          </cell>
          <cell r="F94">
            <v>132.929</v>
          </cell>
          <cell r="G94">
            <v>0</v>
          </cell>
          <cell r="H94">
            <v>1</v>
          </cell>
          <cell r="I94" t="e">
            <v>#N/A</v>
          </cell>
          <cell r="J94">
            <v>377.48</v>
          </cell>
          <cell r="K94">
            <v>-38.367000000000019</v>
          </cell>
          <cell r="L94">
            <v>100</v>
          </cell>
          <cell r="M94">
            <v>100</v>
          </cell>
          <cell r="N94">
            <v>0</v>
          </cell>
          <cell r="O94">
            <v>80</v>
          </cell>
          <cell r="V94">
            <v>67.822599999999994</v>
          </cell>
          <cell r="W94">
            <v>100</v>
          </cell>
          <cell r="X94">
            <v>7.5628035492593915</v>
          </cell>
          <cell r="Y94">
            <v>1.9599514026298022</v>
          </cell>
          <cell r="AB94">
            <v>0</v>
          </cell>
          <cell r="AD94">
            <v>26.696199999999997</v>
          </cell>
          <cell r="AE94">
            <v>63.854600000000005</v>
          </cell>
          <cell r="AF94">
            <v>69.620999999999995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16.119</v>
          </cell>
          <cell r="D95">
            <v>520.62400000000002</v>
          </cell>
          <cell r="E95">
            <v>390.96899999999999</v>
          </cell>
          <cell r="F95">
            <v>135.34700000000001</v>
          </cell>
          <cell r="G95">
            <v>0</v>
          </cell>
          <cell r="H95">
            <v>1</v>
          </cell>
          <cell r="I95" t="e">
            <v>#N/A</v>
          </cell>
          <cell r="J95">
            <v>459.15800000000002</v>
          </cell>
          <cell r="K95">
            <v>-68.189000000000021</v>
          </cell>
          <cell r="L95">
            <v>100</v>
          </cell>
          <cell r="M95">
            <v>100</v>
          </cell>
          <cell r="N95">
            <v>0</v>
          </cell>
          <cell r="O95">
            <v>100</v>
          </cell>
          <cell r="V95">
            <v>78.193799999999996</v>
          </cell>
          <cell r="W95">
            <v>100</v>
          </cell>
          <cell r="X95">
            <v>6.8464123754057225</v>
          </cell>
          <cell r="Y95">
            <v>1.7309172850021359</v>
          </cell>
          <cell r="AB95">
            <v>0</v>
          </cell>
          <cell r="AD95">
            <v>24.809000000000001</v>
          </cell>
          <cell r="AE95">
            <v>77.048599999999993</v>
          </cell>
          <cell r="AF95">
            <v>98.793999999999997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21.683</v>
          </cell>
          <cell r="D96">
            <v>468.7</v>
          </cell>
          <cell r="E96">
            <v>335.65600000000001</v>
          </cell>
          <cell r="F96">
            <v>147.374</v>
          </cell>
          <cell r="G96">
            <v>0</v>
          </cell>
          <cell r="H96">
            <v>1</v>
          </cell>
          <cell r="I96" t="e">
            <v>#N/A</v>
          </cell>
          <cell r="J96">
            <v>382.79</v>
          </cell>
          <cell r="K96">
            <v>-47.134000000000015</v>
          </cell>
          <cell r="L96">
            <v>50</v>
          </cell>
          <cell r="M96">
            <v>100</v>
          </cell>
          <cell r="N96">
            <v>0</v>
          </cell>
          <cell r="O96">
            <v>100</v>
          </cell>
          <cell r="V96">
            <v>67.131200000000007</v>
          </cell>
          <cell r="W96">
            <v>100</v>
          </cell>
          <cell r="X96">
            <v>7.4089841981075857</v>
          </cell>
          <cell r="Y96">
            <v>2.1953130586076219</v>
          </cell>
          <cell r="AB96">
            <v>0</v>
          </cell>
          <cell r="AD96">
            <v>20.697800000000001</v>
          </cell>
          <cell r="AE96">
            <v>62.580799999999996</v>
          </cell>
          <cell r="AF96">
            <v>89.546000000000006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107.083</v>
          </cell>
          <cell r="D97">
            <v>315.00700000000001</v>
          </cell>
          <cell r="E97">
            <v>63.411999999999999</v>
          </cell>
          <cell r="F97">
            <v>357.05399999999997</v>
          </cell>
          <cell r="G97" t="e">
            <v>#N/A</v>
          </cell>
          <cell r="H97">
            <v>1</v>
          </cell>
          <cell r="I97" t="e">
            <v>#N/A</v>
          </cell>
          <cell r="J97">
            <v>67.807000000000002</v>
          </cell>
          <cell r="K97">
            <v>-4.3950000000000031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V97">
            <v>12.682399999999999</v>
          </cell>
          <cell r="X97">
            <v>28.153504068630543</v>
          </cell>
          <cell r="Y97">
            <v>28.153504068630543</v>
          </cell>
          <cell r="AB97">
            <v>0</v>
          </cell>
          <cell r="AD97">
            <v>14.941999999999998</v>
          </cell>
          <cell r="AE97">
            <v>3.9228000000000001</v>
          </cell>
          <cell r="AF97">
            <v>4.556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72.671000000000006</v>
          </cell>
          <cell r="D98">
            <v>29.844999999999999</v>
          </cell>
          <cell r="E98">
            <v>31.17</v>
          </cell>
          <cell r="F98">
            <v>71.346000000000004</v>
          </cell>
          <cell r="G98" t="e">
            <v>#N/A</v>
          </cell>
          <cell r="H98">
            <v>1</v>
          </cell>
          <cell r="I98" t="e">
            <v>#N/A</v>
          </cell>
          <cell r="J98">
            <v>31.501999999999999</v>
          </cell>
          <cell r="K98">
            <v>-0.33199999999999719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V98">
            <v>6.234</v>
          </cell>
          <cell r="X98">
            <v>11.444658325312801</v>
          </cell>
          <cell r="Y98">
            <v>11.444658325312801</v>
          </cell>
          <cell r="AB98">
            <v>0</v>
          </cell>
          <cell r="AD98">
            <v>10.422799999999999</v>
          </cell>
          <cell r="AE98">
            <v>3.2497999999999996</v>
          </cell>
          <cell r="AF98">
            <v>8.9499999999999993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116</v>
          </cell>
          <cell r="D99">
            <v>33</v>
          </cell>
          <cell r="E99">
            <v>64</v>
          </cell>
          <cell r="F99">
            <v>84</v>
          </cell>
          <cell r="G99" t="e">
            <v>#N/A</v>
          </cell>
          <cell r="H99">
            <v>0.4</v>
          </cell>
          <cell r="I99" t="e">
            <v>#N/A</v>
          </cell>
          <cell r="J99">
            <v>97</v>
          </cell>
          <cell r="K99">
            <v>-33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12.8</v>
          </cell>
          <cell r="X99">
            <v>6.5625</v>
          </cell>
          <cell r="Y99">
            <v>6.5625</v>
          </cell>
          <cell r="AB99">
            <v>0</v>
          </cell>
          <cell r="AD99">
            <v>18.8</v>
          </cell>
          <cell r="AE99">
            <v>14</v>
          </cell>
          <cell r="AF99">
            <v>12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103</v>
          </cell>
          <cell r="D100">
            <v>2</v>
          </cell>
          <cell r="E100">
            <v>22</v>
          </cell>
          <cell r="F100">
            <v>81</v>
          </cell>
          <cell r="G100" t="e">
            <v>#N/A</v>
          </cell>
          <cell r="H100">
            <v>0.4</v>
          </cell>
          <cell r="I100" t="e">
            <v>#N/A</v>
          </cell>
          <cell r="J100">
            <v>30</v>
          </cell>
          <cell r="K100">
            <v>-8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V100">
            <v>4.4000000000000004</v>
          </cell>
          <cell r="X100">
            <v>18.409090909090907</v>
          </cell>
          <cell r="Y100">
            <v>18.409090909090907</v>
          </cell>
          <cell r="AB100">
            <v>0</v>
          </cell>
          <cell r="AD100">
            <v>0.4</v>
          </cell>
          <cell r="AE100">
            <v>9</v>
          </cell>
          <cell r="AF100">
            <v>7</v>
          </cell>
          <cell r="AG100" t="str">
            <v>увел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105</v>
          </cell>
          <cell r="E101">
            <v>20</v>
          </cell>
          <cell r="F101">
            <v>85</v>
          </cell>
          <cell r="G101" t="e">
            <v>#N/A</v>
          </cell>
          <cell r="H101">
            <v>0.4</v>
          </cell>
          <cell r="I101" t="e">
            <v>#N/A</v>
          </cell>
          <cell r="J101">
            <v>30</v>
          </cell>
          <cell r="K101">
            <v>-10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V101">
            <v>4</v>
          </cell>
          <cell r="X101">
            <v>21.25</v>
          </cell>
          <cell r="Y101">
            <v>21.25</v>
          </cell>
          <cell r="AB101">
            <v>0</v>
          </cell>
          <cell r="AD101">
            <v>0.8</v>
          </cell>
          <cell r="AE101">
            <v>8.6</v>
          </cell>
          <cell r="AF101">
            <v>2</v>
          </cell>
          <cell r="AG101" t="str">
            <v>увел</v>
          </cell>
        </row>
        <row r="102">
          <cell r="A102" t="str">
            <v>БОНУС_Колбаса вареная Филейская ТМ Вязанка. ВЕС  ПОКОМ</v>
          </cell>
          <cell r="B102" t="str">
            <v>кг</v>
          </cell>
          <cell r="C102">
            <v>-620.07299999999998</v>
          </cell>
          <cell r="D102">
            <v>854.39599999999996</v>
          </cell>
          <cell r="E102">
            <v>564.62199999999996</v>
          </cell>
          <cell r="F102">
            <v>-345.72699999999998</v>
          </cell>
          <cell r="G102">
            <v>0</v>
          </cell>
          <cell r="H102">
            <v>0</v>
          </cell>
          <cell r="I102" t="e">
            <v>#N/A</v>
          </cell>
          <cell r="J102">
            <v>572.38400000000001</v>
          </cell>
          <cell r="K102">
            <v>-7.7620000000000573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V102">
            <v>112.92439999999999</v>
          </cell>
          <cell r="X102">
            <v>-3.0615792512512798</v>
          </cell>
          <cell r="Y102">
            <v>-3.0615792512512798</v>
          </cell>
          <cell r="AB102">
            <v>0</v>
          </cell>
          <cell r="AD102">
            <v>91.912599999999998</v>
          </cell>
          <cell r="AE102">
            <v>92.330399999999997</v>
          </cell>
          <cell r="AF102">
            <v>80.819000000000003</v>
          </cell>
          <cell r="AG102" t="e">
            <v>#N/A</v>
          </cell>
        </row>
        <row r="103">
          <cell r="A103" t="str">
            <v>БОНУС_Колбаса Мясорубская с рубленой грудинкой 0,35кг срез ТМ Стародворье  ПОКОМ</v>
          </cell>
          <cell r="B103" t="str">
            <v>шт</v>
          </cell>
          <cell r="C103">
            <v>-368</v>
          </cell>
          <cell r="D103">
            <v>472</v>
          </cell>
          <cell r="E103">
            <v>297</v>
          </cell>
          <cell r="F103">
            <v>-196</v>
          </cell>
          <cell r="G103">
            <v>0</v>
          </cell>
          <cell r="H103">
            <v>0</v>
          </cell>
          <cell r="I103" t="e">
            <v>#N/A</v>
          </cell>
          <cell r="J103">
            <v>303</v>
          </cell>
          <cell r="K103">
            <v>-6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V103">
            <v>59.4</v>
          </cell>
          <cell r="X103">
            <v>-3.2996632996632997</v>
          </cell>
          <cell r="Y103">
            <v>-3.2996632996632997</v>
          </cell>
          <cell r="AB103">
            <v>0</v>
          </cell>
          <cell r="AD103">
            <v>42.8</v>
          </cell>
          <cell r="AE103">
            <v>54.6</v>
          </cell>
          <cell r="AF103">
            <v>54</v>
          </cell>
          <cell r="AG103" t="e">
            <v>#N/A</v>
          </cell>
        </row>
        <row r="104">
          <cell r="A104" t="str">
            <v>БОНУС_Колбаса Мясорубская с рубленой грудинкой ВЕС ТМ Стародворье  ПОКОМ</v>
          </cell>
          <cell r="B104" t="str">
            <v>кг</v>
          </cell>
          <cell r="C104">
            <v>-400.99799999999999</v>
          </cell>
          <cell r="D104">
            <v>518.41399999999999</v>
          </cell>
          <cell r="E104">
            <v>316.28199999999998</v>
          </cell>
          <cell r="F104">
            <v>-208.988</v>
          </cell>
          <cell r="G104">
            <v>0</v>
          </cell>
          <cell r="H104">
            <v>0</v>
          </cell>
          <cell r="I104" t="e">
            <v>#N/A</v>
          </cell>
          <cell r="J104">
            <v>322.45600000000002</v>
          </cell>
          <cell r="K104">
            <v>-6.174000000000035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V104">
            <v>63.256399999999999</v>
          </cell>
          <cell r="X104">
            <v>-3.303823802808886</v>
          </cell>
          <cell r="Y104">
            <v>-3.303823802808886</v>
          </cell>
          <cell r="AB104">
            <v>0</v>
          </cell>
          <cell r="AD104">
            <v>65.4846</v>
          </cell>
          <cell r="AE104">
            <v>60.910199999999996</v>
          </cell>
          <cell r="AF104">
            <v>35.267000000000003</v>
          </cell>
          <cell r="AG104" t="e">
            <v>#N/A</v>
          </cell>
        </row>
        <row r="105">
          <cell r="A105" t="str">
            <v>БОНУС_Сосиски Баварские,  0.42кг,ПОКОМ</v>
          </cell>
          <cell r="B105" t="str">
            <v>шт</v>
          </cell>
          <cell r="C105">
            <v>-1546</v>
          </cell>
          <cell r="D105">
            <v>1948</v>
          </cell>
          <cell r="E105">
            <v>1234</v>
          </cell>
          <cell r="F105">
            <v>-860</v>
          </cell>
          <cell r="G105">
            <v>0</v>
          </cell>
          <cell r="H105">
            <v>0</v>
          </cell>
          <cell r="I105" t="e">
            <v>#N/A</v>
          </cell>
          <cell r="J105">
            <v>1266</v>
          </cell>
          <cell r="K105">
            <v>-32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V105">
            <v>246.8</v>
          </cell>
          <cell r="X105">
            <v>-3.4846029173419772</v>
          </cell>
          <cell r="Y105">
            <v>-3.4846029173419772</v>
          </cell>
          <cell r="AB105">
            <v>0</v>
          </cell>
          <cell r="AD105">
            <v>198.2</v>
          </cell>
          <cell r="AE105">
            <v>226</v>
          </cell>
          <cell r="AF105">
            <v>245</v>
          </cell>
          <cell r="AG10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05.08.2023 - 11.08.2023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105.825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87.385000000000005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22.6</v>
          </cell>
          <cell r="F9">
            <v>751.77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31.2</v>
          </cell>
          <cell r="F10">
            <v>384.04599999999999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1.35</v>
          </cell>
          <cell r="F11">
            <v>698.14400000000001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28.251000000000001</v>
          </cell>
          <cell r="F12">
            <v>2397.7449999999999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2.6920000000000002</v>
          </cell>
          <cell r="F13">
            <v>266.88099999999997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21</v>
          </cell>
          <cell r="F14">
            <v>1166</v>
          </cell>
        </row>
        <row r="15">
          <cell r="A15" t="str">
            <v xml:space="preserve"> 022  Колбаса Вязанка со шпиком, вектор 0,5кг, ПОКОМ</v>
          </cell>
          <cell r="D15">
            <v>18</v>
          </cell>
          <cell r="F15">
            <v>338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1530</v>
          </cell>
          <cell r="F16">
            <v>2990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1839</v>
          </cell>
          <cell r="F17">
            <v>6181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790</v>
          </cell>
          <cell r="F18">
            <v>4794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3</v>
          </cell>
          <cell r="F19">
            <v>327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149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</v>
          </cell>
          <cell r="F21">
            <v>187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16</v>
          </cell>
          <cell r="F22">
            <v>203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3</v>
          </cell>
          <cell r="F23">
            <v>527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3</v>
          </cell>
          <cell r="F24">
            <v>413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2</v>
          </cell>
          <cell r="F25">
            <v>354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3</v>
          </cell>
          <cell r="F26">
            <v>270</v>
          </cell>
        </row>
        <row r="27">
          <cell r="A27" t="str">
            <v xml:space="preserve"> 068  Колбаса Особая ТМ Особый рецепт, 0,5 кг, ПОКОМ</v>
          </cell>
          <cell r="D27">
            <v>3</v>
          </cell>
          <cell r="F27">
            <v>169</v>
          </cell>
        </row>
        <row r="28">
          <cell r="A28" t="str">
            <v xml:space="preserve"> 073  Колбаса Салями Баварушка зернистая, в/у 0.35 кг срез, ТМ Стародворье ПОКОМ</v>
          </cell>
          <cell r="D28">
            <v>10</v>
          </cell>
          <cell r="F28">
            <v>10</v>
          </cell>
        </row>
        <row r="29">
          <cell r="A29" t="str">
            <v xml:space="preserve"> 079  Колбаса Сервелат Кремлевский,  0.35 кг, ПОКОМ</v>
          </cell>
          <cell r="D29">
            <v>1</v>
          </cell>
          <cell r="F29">
            <v>136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31</v>
          </cell>
          <cell r="F30">
            <v>1397</v>
          </cell>
        </row>
        <row r="31">
          <cell r="A31" t="str">
            <v xml:space="preserve"> 084  Колбаски Баварские копченые, NDX в МГС 0,28 кг, ТМ Стародворье  ПОКОМ</v>
          </cell>
          <cell r="D31">
            <v>65</v>
          </cell>
          <cell r="F31">
            <v>3945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6</v>
          </cell>
          <cell r="F32">
            <v>440</v>
          </cell>
        </row>
        <row r="33">
          <cell r="A33" t="str">
            <v xml:space="preserve"> 092  Сосиски Баварские с сыром,  0.42кг,ПОКОМ</v>
          </cell>
          <cell r="D33">
            <v>3854</v>
          </cell>
          <cell r="F33">
            <v>8271</v>
          </cell>
        </row>
        <row r="34">
          <cell r="A34" t="str">
            <v xml:space="preserve"> 096  Сосиски Баварские,  0.42кг,ПОКОМ</v>
          </cell>
          <cell r="D34">
            <v>6055</v>
          </cell>
          <cell r="F34">
            <v>13283</v>
          </cell>
        </row>
        <row r="35">
          <cell r="A35" t="str">
            <v xml:space="preserve"> 099  Сосиски Баварушки с сочным окороком,  0.42кг, БАВАРУШКА ПОКОМ</v>
          </cell>
          <cell r="F35">
            <v>3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6</v>
          </cell>
          <cell r="F36">
            <v>1255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661</v>
          </cell>
          <cell r="F37">
            <v>1002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663</v>
          </cell>
          <cell r="F38">
            <v>1539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16</v>
          </cell>
          <cell r="F39">
            <v>1476</v>
          </cell>
        </row>
        <row r="40">
          <cell r="A40" t="str">
            <v xml:space="preserve"> 119  Паштет печеночный Гусь со вкусом гусиного мяса, 0,1 кг ПОКОМ</v>
          </cell>
          <cell r="F40">
            <v>85</v>
          </cell>
        </row>
        <row r="41">
          <cell r="A41" t="str">
            <v xml:space="preserve"> 120  Паштет печеночный Копченый бекон со вкусом копченого бекона 0,1 кг ПОКОМ</v>
          </cell>
          <cell r="F41">
            <v>80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3.2759999999999998</v>
          </cell>
          <cell r="F42">
            <v>593.428</v>
          </cell>
        </row>
        <row r="43">
          <cell r="A43" t="str">
            <v xml:space="preserve"> 201  Ветчина Нежная ТМ Особый рецепт, (2,5кг), ПОКОМ</v>
          </cell>
          <cell r="D43">
            <v>120.001</v>
          </cell>
          <cell r="F43">
            <v>6409.8339999999998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1.601</v>
          </cell>
          <cell r="F44">
            <v>303.06599999999997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0.8</v>
          </cell>
          <cell r="F45">
            <v>668.06500000000005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4.0999999999999996</v>
          </cell>
          <cell r="F46">
            <v>384.26900000000001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135.001</v>
          </cell>
          <cell r="F47">
            <v>12624.633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60.1</v>
          </cell>
          <cell r="F48">
            <v>573.46900000000005</v>
          </cell>
        </row>
        <row r="49">
          <cell r="A49" t="str">
            <v xml:space="preserve"> 225  Колбаса Дугушка со шпиком, ВЕС, ТМ Стародворье   ПОКОМ</v>
          </cell>
          <cell r="F49">
            <v>85.888000000000005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2.4</v>
          </cell>
          <cell r="F50">
            <v>597.88199999999995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60</v>
          </cell>
          <cell r="F51">
            <v>4094.163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62.5</v>
          </cell>
          <cell r="F52">
            <v>5921.26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2.4</v>
          </cell>
          <cell r="F53">
            <v>346.32100000000003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1.6</v>
          </cell>
          <cell r="F54">
            <v>333.20699999999999</v>
          </cell>
        </row>
        <row r="55">
          <cell r="A55" t="str">
            <v xml:space="preserve"> 240  Колбаса Салями охотничья, ВЕС. ПОКОМ</v>
          </cell>
          <cell r="F55">
            <v>37.679000000000002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36</v>
          </cell>
          <cell r="F56">
            <v>672.93799999999999</v>
          </cell>
        </row>
        <row r="57">
          <cell r="A57" t="str">
            <v xml:space="preserve"> 243  Колбаса Сервелат Зернистый, ВЕС.  ПОКОМ</v>
          </cell>
          <cell r="F57">
            <v>32.744</v>
          </cell>
        </row>
        <row r="58">
          <cell r="A58" t="str">
            <v xml:space="preserve"> 247  Сардельки Нежные, ВЕС.  ПОКОМ</v>
          </cell>
          <cell r="F58">
            <v>158.40899999999999</v>
          </cell>
        </row>
        <row r="59">
          <cell r="A59" t="str">
            <v xml:space="preserve"> 248  Сардельки Сочные ТМ Особый рецепт,   ПОКОМ</v>
          </cell>
          <cell r="F59">
            <v>328.41199999999998</v>
          </cell>
        </row>
        <row r="60">
          <cell r="A60" t="str">
            <v xml:space="preserve"> 250  Сардельки стародворские с говядиной в обол. NDX, ВЕС. ПОКОМ</v>
          </cell>
          <cell r="D60">
            <v>14.55</v>
          </cell>
          <cell r="F60">
            <v>1297.8710000000001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98.207999999999998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341.22199999999998</v>
          </cell>
        </row>
        <row r="63">
          <cell r="A63" t="str">
            <v xml:space="preserve"> 263  Шпикачки Стародворские, ВЕС.  ПОКОМ</v>
          </cell>
          <cell r="F63">
            <v>137.86799999999999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1.4</v>
          </cell>
          <cell r="F64">
            <v>667.24099999999999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2.4</v>
          </cell>
          <cell r="F65">
            <v>529.77499999999998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1.4</v>
          </cell>
          <cell r="F66">
            <v>460.81200000000001</v>
          </cell>
        </row>
        <row r="67">
          <cell r="A67" t="str">
            <v xml:space="preserve"> 272  Колбаса Сервелат Филедворский, фиброуз, в/у 0,35 кг срез,  ПОКОМ</v>
          </cell>
          <cell r="D67">
            <v>14</v>
          </cell>
          <cell r="F67">
            <v>1991</v>
          </cell>
        </row>
        <row r="68">
          <cell r="A68" t="str">
            <v xml:space="preserve"> 273  Сосиски Сочинки с сочной грудинкой, МГС 0.4кг,   ПОКОМ</v>
          </cell>
          <cell r="D68">
            <v>47</v>
          </cell>
          <cell r="F68">
            <v>6282</v>
          </cell>
        </row>
        <row r="69">
          <cell r="A69" t="str">
            <v xml:space="preserve"> 275  Колбаса полусухая Царедворская 0,15 кг., ШТ.,   ПОКОМ</v>
          </cell>
          <cell r="F69">
            <v>5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26</v>
          </cell>
          <cell r="F70">
            <v>3738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F71">
            <v>2</v>
          </cell>
        </row>
        <row r="72">
          <cell r="A72" t="str">
            <v xml:space="preserve"> 281  Сосиски Молочные для завтрака ТМ Особый рецепт, 0,4кг  ПОКОМ</v>
          </cell>
          <cell r="F72">
            <v>69</v>
          </cell>
        </row>
        <row r="73">
          <cell r="A73" t="str">
            <v xml:space="preserve"> 283  Сосиски Сочинки, ВЕС, ТМ Стародворье ПОКОМ</v>
          </cell>
          <cell r="D73">
            <v>1.3</v>
          </cell>
          <cell r="F73">
            <v>497.38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F74">
            <v>393</v>
          </cell>
        </row>
        <row r="75">
          <cell r="A75" t="str">
            <v xml:space="preserve"> 289  Ветчина Запекуша с сочным окороком, Вязанка 0,42кг,  ПОКОМ</v>
          </cell>
          <cell r="F75">
            <v>2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3</v>
          </cell>
          <cell r="F76">
            <v>1378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</v>
          </cell>
          <cell r="F77">
            <v>229.364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39</v>
          </cell>
          <cell r="F78">
            <v>6001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42</v>
          </cell>
          <cell r="F79">
            <v>6998</v>
          </cell>
        </row>
        <row r="80">
          <cell r="A80" t="str">
            <v xml:space="preserve"> 303  Колбаса Мясорубская ТМ Стародворье с рубленой грудинкой в/у 0,4 кг срез  ПОКОМ</v>
          </cell>
          <cell r="F80">
            <v>1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F81">
            <v>71.031000000000006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D82">
            <v>0.7</v>
          </cell>
          <cell r="F82">
            <v>112.52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D83">
            <v>6</v>
          </cell>
          <cell r="F83">
            <v>1055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D84">
            <v>15</v>
          </cell>
          <cell r="F84">
            <v>1750</v>
          </cell>
        </row>
        <row r="85">
          <cell r="A85" t="str">
            <v xml:space="preserve"> 309  Сосиски Сочинки с сыром 0,4 кг ТМ Стародворье  ПОКОМ</v>
          </cell>
          <cell r="D85">
            <v>9</v>
          </cell>
          <cell r="F85">
            <v>1493</v>
          </cell>
        </row>
        <row r="86">
          <cell r="A86" t="str">
            <v xml:space="preserve"> 312  Ветчина Филейская ВЕС ТМ  Вязанка ТС Столичная  ПОКОМ</v>
          </cell>
          <cell r="D86">
            <v>2.6</v>
          </cell>
          <cell r="F86">
            <v>317.714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D87">
            <v>17</v>
          </cell>
          <cell r="F87">
            <v>184</v>
          </cell>
        </row>
        <row r="88">
          <cell r="A88" t="str">
            <v xml:space="preserve"> 315  Колбаса вареная Молокуша ТМ Вязанка ВЕС, ПОКОМ</v>
          </cell>
          <cell r="D88">
            <v>26</v>
          </cell>
          <cell r="F88">
            <v>1525.808</v>
          </cell>
        </row>
        <row r="89">
          <cell r="A89" t="str">
            <v xml:space="preserve"> 316  Колбаса Нежная ТМ Зареченские ВЕС  ПОКОМ</v>
          </cell>
          <cell r="F89">
            <v>157.11199999999999</v>
          </cell>
        </row>
        <row r="90">
          <cell r="A90" t="str">
            <v xml:space="preserve"> 317 Колбаса Сервелат Рижский ТМ Зареченские, ВЕС  ПОКОМ</v>
          </cell>
          <cell r="F90">
            <v>31.213999999999999</v>
          </cell>
        </row>
        <row r="91">
          <cell r="A91" t="str">
            <v xml:space="preserve"> 318  Сосиски Датские ТМ Зареченские, ВЕС  ПОКОМ</v>
          </cell>
          <cell r="D91">
            <v>48.8</v>
          </cell>
          <cell r="F91">
            <v>1898.8579999999999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D92">
            <v>1860</v>
          </cell>
          <cell r="F92">
            <v>7141</v>
          </cell>
        </row>
        <row r="93">
          <cell r="A93" t="str">
            <v xml:space="preserve"> 322  Колбаса вареная Молокуша 0,45кг ТМ Вязанка  ПОКОМ</v>
          </cell>
          <cell r="D93">
            <v>938</v>
          </cell>
          <cell r="F93">
            <v>5370</v>
          </cell>
        </row>
        <row r="94">
          <cell r="A94" t="str">
            <v xml:space="preserve"> 324  Ветчина Филейская ТМ Вязанка Столичная 0,45 кг ПОКОМ</v>
          </cell>
          <cell r="D94">
            <v>38</v>
          </cell>
          <cell r="F94">
            <v>1005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F95">
            <v>23.353999999999999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1</v>
          </cell>
          <cell r="F96">
            <v>266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34.701999999999998</v>
          </cell>
          <cell r="F97">
            <v>1141.569</v>
          </cell>
        </row>
        <row r="98">
          <cell r="A98" t="str">
            <v xml:space="preserve"> 331  Сосиски Сочинки по-баварски ВЕС ТМ Стародворье  Поком</v>
          </cell>
          <cell r="F98">
            <v>29.001999999999999</v>
          </cell>
        </row>
        <row r="99">
          <cell r="A99" t="str">
            <v xml:space="preserve"> 334  Паштет Любительский ТМ Стародворье ламистер 0,1 кг  ПОКОМ</v>
          </cell>
          <cell r="F99">
            <v>383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9</v>
          </cell>
          <cell r="F100">
            <v>992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9</v>
          </cell>
          <cell r="F101">
            <v>892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2.4009999999999998</v>
          </cell>
          <cell r="F102">
            <v>285.79199999999997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2.4009999999999998</v>
          </cell>
          <cell r="F103">
            <v>374.166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2.4</v>
          </cell>
          <cell r="F104">
            <v>477.06400000000002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3.2010000000000001</v>
          </cell>
          <cell r="F105">
            <v>402.09399999999999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F106">
            <v>104.71</v>
          </cell>
        </row>
        <row r="107">
          <cell r="A107" t="str">
            <v xml:space="preserve"> 349  Сосиски Сочные без свинины ТМ Особый рецепт, ВЕС ПОКОМ</v>
          </cell>
          <cell r="F107">
            <v>26.302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</v>
          </cell>
          <cell r="F108">
            <v>110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28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31</v>
          </cell>
        </row>
        <row r="111">
          <cell r="A111" t="str">
            <v>1002 Ветчина По Швейцарскому рецепту 0,3 (Знаменский СГЦ)  МК</v>
          </cell>
          <cell r="D111">
            <v>18</v>
          </cell>
          <cell r="F111">
            <v>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1</v>
          </cell>
          <cell r="F112">
            <v>1</v>
          </cell>
        </row>
        <row r="113">
          <cell r="A113" t="str">
            <v>1004 Рулька свиная бескостная в/к в/у (Знаменский СГЦ) МК</v>
          </cell>
          <cell r="D113">
            <v>12</v>
          </cell>
          <cell r="F113">
            <v>12</v>
          </cell>
        </row>
        <row r="114">
          <cell r="A114" t="str">
            <v>1008 Хлеб печеночный 0,3кг в/у ШТ (Знаменский СГЦ)  МК</v>
          </cell>
          <cell r="D114">
            <v>30</v>
          </cell>
          <cell r="F114">
            <v>30</v>
          </cell>
        </row>
        <row r="115">
          <cell r="A115" t="str">
            <v>1009 Мясо по домашнему в/у 0,35шт (Знаменский СГЦ)  МК</v>
          </cell>
          <cell r="D115">
            <v>30</v>
          </cell>
          <cell r="F115">
            <v>30</v>
          </cell>
        </row>
        <row r="116">
          <cell r="A116" t="str">
            <v>3215 ВЕТЧ.МЯСНАЯ Папа может п/о 0.4кг 8шт.    ОСТАНКИНО</v>
          </cell>
          <cell r="D116">
            <v>364</v>
          </cell>
          <cell r="F116">
            <v>364</v>
          </cell>
        </row>
        <row r="117">
          <cell r="A117" t="str">
            <v>3244 Русская Традиц.вар. п/о ОСТАНКИНО</v>
          </cell>
          <cell r="D117">
            <v>6.2</v>
          </cell>
          <cell r="F117">
            <v>6.2</v>
          </cell>
        </row>
        <row r="118">
          <cell r="A118" t="str">
            <v>3248 ДОКТОРСКАЯ ТРАДИЦ. вар п/о ОСТАНКИНО</v>
          </cell>
          <cell r="D118">
            <v>30.2</v>
          </cell>
          <cell r="F118">
            <v>30.2</v>
          </cell>
        </row>
        <row r="119">
          <cell r="A119" t="str">
            <v>3678 СОЧНЫЕ сос п/о мгс 2*2     ОСТАНКИНО</v>
          </cell>
          <cell r="D119">
            <v>3231.8</v>
          </cell>
          <cell r="F119">
            <v>3231.8</v>
          </cell>
        </row>
        <row r="120">
          <cell r="A120" t="str">
            <v>3717 СОЧНЫЕ сос п/о мгс 1*6 ОСТАНКИНО</v>
          </cell>
          <cell r="D120">
            <v>2197.1</v>
          </cell>
          <cell r="F120">
            <v>2197.1</v>
          </cell>
        </row>
        <row r="121">
          <cell r="A121" t="str">
            <v>4002 Колбаса Фрусто с/в шт 150 гр защ.среда (Микоян)   МК</v>
          </cell>
          <cell r="D121">
            <v>23</v>
          </cell>
          <cell r="F121">
            <v>23</v>
          </cell>
        </row>
        <row r="122">
          <cell r="A122" t="str">
            <v>4004 Колбаса Сервелат Российский в/к термо 350гр (Микоян)   МК</v>
          </cell>
          <cell r="D122">
            <v>18</v>
          </cell>
          <cell r="F122">
            <v>18</v>
          </cell>
        </row>
        <row r="123">
          <cell r="A123" t="str">
            <v>4005 Колбаса с/к  "Кремлевская" (Микоян)   МК</v>
          </cell>
          <cell r="D123">
            <v>11</v>
          </cell>
          <cell r="F123">
            <v>11</v>
          </cell>
        </row>
        <row r="124">
          <cell r="A124" t="str">
            <v>4008 Колбаса Сервелат коньячный в/к срез термо 350гр(Микоян)   МК</v>
          </cell>
          <cell r="D124">
            <v>12</v>
          </cell>
          <cell r="F124">
            <v>12</v>
          </cell>
        </row>
        <row r="125">
          <cell r="A125" t="str">
            <v>4009 Ветчина вареная "Московская" (Микоян)  МК</v>
          </cell>
          <cell r="D125">
            <v>6.6</v>
          </cell>
          <cell r="F125">
            <v>6.6</v>
          </cell>
        </row>
        <row r="126">
          <cell r="A126" t="str">
            <v>4011 Колбаса с/к "Марочная" 1сорт (Микоян)  МК</v>
          </cell>
          <cell r="D126">
            <v>11</v>
          </cell>
          <cell r="F126">
            <v>11</v>
          </cell>
        </row>
        <row r="127">
          <cell r="A127" t="str">
            <v>4012 Колбаса в/к "Сервелат коньячный" (Микоян)  МК</v>
          </cell>
          <cell r="D127">
            <v>4</v>
          </cell>
          <cell r="F127">
            <v>4</v>
          </cell>
        </row>
        <row r="128">
          <cell r="A128" t="str">
            <v>4014 Колбаса в/к "Сервелат Таллинский" (Микоян)  МК</v>
          </cell>
          <cell r="D128">
            <v>4</v>
          </cell>
          <cell r="F128">
            <v>4</v>
          </cell>
        </row>
        <row r="129">
          <cell r="A129" t="str">
            <v>4015 Сосиски Кремлевские защ.среда (Микоян)  МК</v>
          </cell>
          <cell r="D129">
            <v>2</v>
          </cell>
          <cell r="F129">
            <v>2</v>
          </cell>
        </row>
        <row r="130">
          <cell r="A130" t="str">
            <v>4016 Колбаса Сервелат Российский в/к В/У АКЦИЯ (Собрание сочинений) (Микоян)  МК</v>
          </cell>
          <cell r="D130">
            <v>4</v>
          </cell>
          <cell r="F130">
            <v>4</v>
          </cell>
        </row>
        <row r="131">
          <cell r="A131" t="str">
            <v>4017 Светская вяленая в/к в/с защ.ср (Микоян)  МК</v>
          </cell>
          <cell r="D131">
            <v>4</v>
          </cell>
          <cell r="F131">
            <v>4</v>
          </cell>
        </row>
        <row r="132">
          <cell r="A132" t="str">
            <v>4018 Сервелат Таллинский в/к термо 0,35 (Микоян)  МК</v>
          </cell>
          <cell r="D132">
            <v>13</v>
          </cell>
          <cell r="F132">
            <v>13</v>
          </cell>
        </row>
        <row r="133">
          <cell r="A133" t="str">
            <v>4019 Сосиски Кремлевские 380гр термо (Микоян)  МК</v>
          </cell>
          <cell r="D133">
            <v>7</v>
          </cell>
          <cell r="F133">
            <v>7</v>
          </cell>
        </row>
        <row r="134">
          <cell r="A134" t="str">
            <v>4020 Сосиски "Докторские с натуральным молоком" (Микоян)  МК</v>
          </cell>
          <cell r="D134">
            <v>2</v>
          </cell>
          <cell r="F134">
            <v>2</v>
          </cell>
        </row>
        <row r="135">
          <cell r="A135" t="str">
            <v>4030 Светская вяленая в/к в/с в/у (Микоян)  МК</v>
          </cell>
          <cell r="D135">
            <v>4</v>
          </cell>
          <cell r="F135">
            <v>4</v>
          </cell>
        </row>
        <row r="136">
          <cell r="A136" t="str">
            <v>4063 МЯСНАЯ Папа может вар п/о_Л   ОСТАНКИНО</v>
          </cell>
          <cell r="D136">
            <v>2237.8090000000002</v>
          </cell>
          <cell r="F136">
            <v>2240.4720000000002</v>
          </cell>
        </row>
        <row r="137">
          <cell r="A137" t="str">
            <v>4117 ЭКСТРА Папа может с/к в/у_Л   ОСТАНКИНО</v>
          </cell>
          <cell r="D137">
            <v>55</v>
          </cell>
          <cell r="F137">
            <v>55</v>
          </cell>
        </row>
        <row r="138">
          <cell r="A138" t="str">
            <v>4574 Мясная со шпиком Папа может вар п/о ОСТАНКИНО</v>
          </cell>
          <cell r="D138">
            <v>158.9</v>
          </cell>
          <cell r="F138">
            <v>158.9</v>
          </cell>
        </row>
        <row r="139">
          <cell r="A139" t="str">
            <v>4611 ВЕТЧ.ЛЮБИТЕЛЬСКАЯ п/о 0.4кг ОСТАНКИНО</v>
          </cell>
          <cell r="D139">
            <v>90</v>
          </cell>
          <cell r="F139">
            <v>90</v>
          </cell>
        </row>
        <row r="140">
          <cell r="A140" t="str">
            <v>4614 ВЕТЧ.ЛЮБИТЕЛЬСКАЯ п/о _ ОСТАНКИНО</v>
          </cell>
          <cell r="D140">
            <v>428.6</v>
          </cell>
          <cell r="F140">
            <v>428.6</v>
          </cell>
        </row>
        <row r="141">
          <cell r="A141" t="str">
            <v>4813 ФИЛЕЙНАЯ Папа может вар п/о_Л   ОСТАНКИНО</v>
          </cell>
          <cell r="D141">
            <v>607.35</v>
          </cell>
          <cell r="F141">
            <v>607.35</v>
          </cell>
        </row>
        <row r="142">
          <cell r="A142" t="str">
            <v>4993 САЛЯМИ ИТАЛЬЯНСКАЯ с/к в/у 1/250*8_120c ОСТАНКИНО</v>
          </cell>
          <cell r="D142">
            <v>781</v>
          </cell>
          <cell r="F142">
            <v>781</v>
          </cell>
        </row>
        <row r="143">
          <cell r="A143" t="str">
            <v>5160 Мясной пашт п/о 0,150 ОСТАНКИНО</v>
          </cell>
          <cell r="D143">
            <v>133</v>
          </cell>
          <cell r="F143">
            <v>133</v>
          </cell>
        </row>
        <row r="144">
          <cell r="A144" t="str">
            <v>5161 Печеночный пашт 0,150 ОСТАНКИНО</v>
          </cell>
          <cell r="D144">
            <v>160</v>
          </cell>
          <cell r="F144">
            <v>160</v>
          </cell>
        </row>
        <row r="145">
          <cell r="A145" t="str">
            <v>5246 ДОКТОРСКАЯ ПРЕМИУМ вар б/о мгс_30с ОСТАНКИНО</v>
          </cell>
          <cell r="D145">
            <v>102</v>
          </cell>
          <cell r="F145">
            <v>102</v>
          </cell>
        </row>
        <row r="146">
          <cell r="A146" t="str">
            <v>5247 РУССКАЯ ПРЕМИУМ вар б/о мгс_30с ОСТАНКИНО</v>
          </cell>
          <cell r="D146">
            <v>83.5</v>
          </cell>
          <cell r="F146">
            <v>83.5</v>
          </cell>
        </row>
        <row r="147">
          <cell r="A147" t="str">
            <v>5336 ОСОБАЯ вар п/о  ОСТАНКИНО</v>
          </cell>
          <cell r="D147">
            <v>62.6</v>
          </cell>
          <cell r="F147">
            <v>62.6</v>
          </cell>
        </row>
        <row r="148">
          <cell r="A148" t="str">
            <v>5337 ОСОБАЯ СО ШПИКОМ вар п/о  ОСТАНКИНО</v>
          </cell>
          <cell r="D148">
            <v>39.299999999999997</v>
          </cell>
          <cell r="F148">
            <v>39.299999999999997</v>
          </cell>
        </row>
        <row r="149">
          <cell r="A149" t="str">
            <v>5341 СЕРВЕЛАТ ОХОТНИЧИЙ в/к в/у  ОСТАНКИНО</v>
          </cell>
          <cell r="D149">
            <v>386.3</v>
          </cell>
          <cell r="F149">
            <v>386.3</v>
          </cell>
        </row>
        <row r="150">
          <cell r="A150" t="str">
            <v>5483 ЭКСТРА Папа может с/к в/у 1/250 8шт.   ОСТАНКИНО</v>
          </cell>
          <cell r="D150">
            <v>1395</v>
          </cell>
          <cell r="F150">
            <v>1395</v>
          </cell>
        </row>
        <row r="151">
          <cell r="A151" t="str">
            <v>5489 СЕРВЕЛАТ ЗЕРНИСТЫЙ Папа может в/к в/у  ОСТАНКИНО</v>
          </cell>
          <cell r="D151">
            <v>25.5</v>
          </cell>
          <cell r="F151">
            <v>25.5</v>
          </cell>
        </row>
        <row r="152">
          <cell r="A152" t="str">
            <v>5532 СОЧНЫЕ сос п/о мгс 0.45кг 10шт_45с   ОСТАНКИНО</v>
          </cell>
          <cell r="D152">
            <v>7701</v>
          </cell>
          <cell r="F152">
            <v>7701</v>
          </cell>
        </row>
        <row r="153">
          <cell r="A153" t="str">
            <v>5544 Сервелат Финский в/к в/у_45с НОВАЯ ОСТАНКИНО</v>
          </cell>
          <cell r="D153">
            <v>1225.71</v>
          </cell>
          <cell r="F153">
            <v>1225.71</v>
          </cell>
        </row>
        <row r="154">
          <cell r="A154" t="str">
            <v>5679 САЛЯМИ ИТАЛЬЯНСКАЯ с/к в/у 1/150_60с ОСТАНКИНО</v>
          </cell>
          <cell r="D154">
            <v>340</v>
          </cell>
          <cell r="F154">
            <v>340</v>
          </cell>
        </row>
        <row r="155">
          <cell r="A155" t="str">
            <v>5682 САЛЯМИ МЕЛКОЗЕРНЕНАЯ с/к в/у 1/120_60с   ОСТАНКИНО</v>
          </cell>
          <cell r="D155">
            <v>2888</v>
          </cell>
          <cell r="F155">
            <v>2888</v>
          </cell>
        </row>
        <row r="156">
          <cell r="A156" t="str">
            <v>5706 АРОМАТНАЯ Папа может с/к в/у 1/250 8шт.  ОСТАНКИНО</v>
          </cell>
          <cell r="D156">
            <v>1192</v>
          </cell>
          <cell r="F156">
            <v>1192</v>
          </cell>
        </row>
        <row r="157">
          <cell r="A157" t="str">
            <v>5708 ПОСОЛЬСКАЯ Папа может с/к в/у ОСТАНКИНО</v>
          </cell>
          <cell r="D157">
            <v>275.8</v>
          </cell>
          <cell r="F157">
            <v>275.8</v>
          </cell>
        </row>
        <row r="158">
          <cell r="A158" t="str">
            <v>5813 ГОВЯЖЬИ сос п/о мгс 2*2_45с   ОСТАНКИНО</v>
          </cell>
          <cell r="D158">
            <v>154</v>
          </cell>
          <cell r="F158">
            <v>154</v>
          </cell>
        </row>
        <row r="159">
          <cell r="A159" t="str">
            <v>5818 МЯСНЫЕ Папа может сос п/о мгс 1*3_45с   ОСТАНКИНО</v>
          </cell>
          <cell r="D159">
            <v>389.4</v>
          </cell>
          <cell r="F159">
            <v>389.4</v>
          </cell>
        </row>
        <row r="160">
          <cell r="A160" t="str">
            <v>5819 МЯСНЫЕ Папа может сос п/о в/у 0,4кг_45с  ОСТАНКИНО</v>
          </cell>
          <cell r="D160">
            <v>274</v>
          </cell>
          <cell r="F160">
            <v>274</v>
          </cell>
        </row>
        <row r="161">
          <cell r="A161" t="str">
            <v>5820 СЛИВОЧНЫЕ Папа может сос п/о мгс 2*2_45с   ОСТАНКИНО</v>
          </cell>
          <cell r="D161">
            <v>184</v>
          </cell>
          <cell r="F161">
            <v>184</v>
          </cell>
        </row>
        <row r="162">
          <cell r="A162" t="str">
            <v>5821 СЛИВОЧНЫЕ ПМ сос п/о мгс 0.450кг_45с   ОСТАНКИНО</v>
          </cell>
          <cell r="D162">
            <v>1749</v>
          </cell>
          <cell r="F162">
            <v>1749</v>
          </cell>
        </row>
        <row r="163">
          <cell r="A163" t="str">
            <v>5851 ЭКСТРА Папа может вар п/о   ОСТАНКИНО</v>
          </cell>
          <cell r="D163">
            <v>606.45000000000005</v>
          </cell>
          <cell r="F163">
            <v>606.45000000000005</v>
          </cell>
        </row>
        <row r="164">
          <cell r="A164" t="str">
            <v>5889 ОСОБАЯ Коровино вар п/о 0.4кг 8шт.  ОСТАНКИНО</v>
          </cell>
          <cell r="D164">
            <v>69</v>
          </cell>
          <cell r="F164">
            <v>69</v>
          </cell>
        </row>
        <row r="165">
          <cell r="A165" t="str">
            <v>5931 ОХОТНИЧЬЯ Папа может с/к в/у 1/220 8шт.   ОСТАНКИНО</v>
          </cell>
          <cell r="D165">
            <v>1100</v>
          </cell>
          <cell r="F165">
            <v>1100</v>
          </cell>
        </row>
        <row r="166">
          <cell r="A166" t="str">
            <v>5992 ВРЕМЯ ОКРОШКИ Папа может вар п/о 0.4кг   ОСТАНКИНО</v>
          </cell>
          <cell r="D166">
            <v>137</v>
          </cell>
          <cell r="F166">
            <v>137</v>
          </cell>
        </row>
        <row r="167">
          <cell r="A167" t="str">
            <v>5997 ОСОБАЯ Коровино вар п/о  ОСТАНКИНО</v>
          </cell>
          <cell r="D167">
            <v>156.35</v>
          </cell>
          <cell r="F167">
            <v>156.35</v>
          </cell>
        </row>
        <row r="168">
          <cell r="A168" t="str">
            <v>6004 РАГУ СВИНОЕ 1кг 8шт.зам_120с ОСТАНКИНО</v>
          </cell>
          <cell r="D168">
            <v>10</v>
          </cell>
          <cell r="F168">
            <v>10</v>
          </cell>
        </row>
        <row r="169">
          <cell r="A169" t="str">
            <v>6042 МОЛОЧНЫЕ К ЗАВТРАКУ сос п/о в/у 0.4кг   ОСТАНКИНО</v>
          </cell>
          <cell r="D169">
            <v>1752</v>
          </cell>
          <cell r="F169">
            <v>1752</v>
          </cell>
        </row>
        <row r="170">
          <cell r="A170" t="str">
            <v>6062 МОЛОЧНЫЕ К ЗАВТРАКУ сос п/о мгс 2*2   ОСТАНКИНО</v>
          </cell>
          <cell r="D170">
            <v>616.6</v>
          </cell>
          <cell r="F170">
            <v>616.6</v>
          </cell>
        </row>
        <row r="171">
          <cell r="A171" t="str">
            <v>6123 МОЛОЧНЫЕ КЛАССИЧЕСКИЕ ПМ сос п/о мгс 2*4   ОСТАНКИНО</v>
          </cell>
          <cell r="D171">
            <v>1232.4000000000001</v>
          </cell>
          <cell r="F171">
            <v>1232.4000000000001</v>
          </cell>
        </row>
        <row r="172">
          <cell r="A172" t="str">
            <v>6279 КОРЕЙКА ПО-ОСТ.к/в в/с с/н в/у 1/150_45с  ОСТАНКИНО</v>
          </cell>
          <cell r="D172">
            <v>212</v>
          </cell>
          <cell r="F172">
            <v>212</v>
          </cell>
        </row>
        <row r="173">
          <cell r="A173" t="str">
            <v>6281 СВИНИНА ДЕЛИКАТ. к/в мл/к в/у 0.3кг 45с  ОСТАНКИНО</v>
          </cell>
          <cell r="D173">
            <v>738</v>
          </cell>
          <cell r="F173">
            <v>738</v>
          </cell>
        </row>
        <row r="174">
          <cell r="A174" t="str">
            <v>6297 ФИЛЕЙНЫЕ сос ц/о в/у 1/270 12шт_45с  ОСТАНКИНО</v>
          </cell>
          <cell r="D174">
            <v>3561</v>
          </cell>
          <cell r="F174">
            <v>3561</v>
          </cell>
        </row>
        <row r="175">
          <cell r="A175" t="str">
            <v>6325 ДОКТОРСКАЯ ПРЕМИУМ вар п/о 0.4кг 8шт.  ОСТАНКИНО</v>
          </cell>
          <cell r="D175">
            <v>1012</v>
          </cell>
          <cell r="F175">
            <v>1012</v>
          </cell>
        </row>
        <row r="176">
          <cell r="A176" t="str">
            <v>6333 МЯСНАЯ Папа может вар п/о 0.4кг 8шт.  ОСТАНКИНО</v>
          </cell>
          <cell r="D176">
            <v>9045</v>
          </cell>
          <cell r="F176">
            <v>9048</v>
          </cell>
        </row>
        <row r="177">
          <cell r="A177" t="str">
            <v>6348 ФИЛЕЙНАЯ Папа может вар п/о 0,4кг 8шт.  ОСТАНКИНО</v>
          </cell>
          <cell r="D177">
            <v>5646</v>
          </cell>
          <cell r="F177">
            <v>5649</v>
          </cell>
        </row>
        <row r="178">
          <cell r="A178" t="str">
            <v>6353 ЭКСТРА Папа может вар п/о 0.4кг 8шт.  ОСТАНКИНО</v>
          </cell>
          <cell r="D178">
            <v>2737</v>
          </cell>
          <cell r="F178">
            <v>2747</v>
          </cell>
        </row>
        <row r="179">
          <cell r="A179" t="str">
            <v>6365 СЕРВЕЛАТ КАРЕЛЬСКИЙ ПМ в/к в/у 0.28кг  ОСТАНКИНО</v>
          </cell>
          <cell r="D179">
            <v>3307</v>
          </cell>
          <cell r="F179">
            <v>3335</v>
          </cell>
        </row>
        <row r="180">
          <cell r="A180" t="str">
            <v>6372 СЕРВЕЛАТ ОХОТНИЧИЙ ПМ в/к в/у 0.35кг 8шт  ОСТАНКИНО</v>
          </cell>
          <cell r="D180">
            <v>4491</v>
          </cell>
          <cell r="F180">
            <v>4504</v>
          </cell>
        </row>
        <row r="181">
          <cell r="A181" t="str">
            <v>6375 СЕРВЕЛАТ ПРИМА в/к в/у 0.28кг 8шт.  ОСТАНКИНО</v>
          </cell>
          <cell r="D181">
            <v>984</v>
          </cell>
          <cell r="F181">
            <v>984</v>
          </cell>
        </row>
        <row r="182">
          <cell r="A182" t="str">
            <v>6397 БОЯNСКАЯ Папа может п/к в/у 0.28кг 8шт.  ОСТАНКИНО</v>
          </cell>
          <cell r="D182">
            <v>2072</v>
          </cell>
          <cell r="F182">
            <v>2073</v>
          </cell>
        </row>
        <row r="183">
          <cell r="A183" t="str">
            <v>6400 ВЕНСКАЯ САЛЯМИ п/к в/у 0.28кг 8шт.  ОСТАНКИНО</v>
          </cell>
          <cell r="D183">
            <v>868</v>
          </cell>
          <cell r="F183">
            <v>868</v>
          </cell>
        </row>
        <row r="184">
          <cell r="A184" t="str">
            <v>6415 БАЛЫКОВАЯ Коровино п/к в/у 0.84кг 6шт.  ОСТАНКИНО</v>
          </cell>
          <cell r="D184">
            <v>491</v>
          </cell>
          <cell r="F184">
            <v>491</v>
          </cell>
        </row>
        <row r="185">
          <cell r="A185" t="str">
            <v>6427 КЛАССИЧЕСКАЯ ПМ вар п/о 0.35кг 8шт. ОСТАНКИНО</v>
          </cell>
          <cell r="D185">
            <v>1370</v>
          </cell>
          <cell r="F185">
            <v>1370</v>
          </cell>
        </row>
        <row r="186">
          <cell r="A186" t="str">
            <v>6428 СОЧНЫЙ ГРИЛЬ ПМ сос п/о мгс 0.45кг 8шт.  ОСТАНКИНО</v>
          </cell>
          <cell r="D186">
            <v>1813</v>
          </cell>
          <cell r="F186">
            <v>1813</v>
          </cell>
        </row>
        <row r="187">
          <cell r="A187" t="str">
            <v>6438 БОГАТЫРСКИЕ Папа Может сос п/о в/у 0,3кг  ОСТАНКИНО</v>
          </cell>
          <cell r="D187">
            <v>857</v>
          </cell>
          <cell r="F187">
            <v>864</v>
          </cell>
        </row>
        <row r="188">
          <cell r="A188" t="str">
            <v>6439 ХОТ-ДОГ Папа может сос п/о мгс 0.38кг  ОСТАНКИНО</v>
          </cell>
          <cell r="D188">
            <v>658</v>
          </cell>
          <cell r="F188">
            <v>663</v>
          </cell>
        </row>
        <row r="189">
          <cell r="A189" t="str">
            <v>6448 СВИНИНА МАДЕРА с/к с/н в/у 1/100 10шт.   ОСТАНКИНО</v>
          </cell>
          <cell r="D189">
            <v>231</v>
          </cell>
          <cell r="F189">
            <v>231</v>
          </cell>
        </row>
        <row r="190">
          <cell r="A190" t="str">
            <v>6450 БЕКОН с/к с/н в/у 1/100 10шт.  ОСТАНКИНО</v>
          </cell>
          <cell r="D190">
            <v>495</v>
          </cell>
          <cell r="F190">
            <v>495</v>
          </cell>
        </row>
        <row r="191">
          <cell r="A191" t="str">
            <v>6453 ЭКСТРА Папа может с/к с/н в/у 1/100 14шт.   ОСТАНКИНО</v>
          </cell>
          <cell r="D191">
            <v>2068</v>
          </cell>
          <cell r="F191">
            <v>2068</v>
          </cell>
        </row>
        <row r="192">
          <cell r="A192" t="str">
            <v>6454 АРОМАТНАЯ с/к с/н в/у 1/100 14шт.  ОСТАНКИНО</v>
          </cell>
          <cell r="D192">
            <v>1816</v>
          </cell>
          <cell r="F192">
            <v>1816</v>
          </cell>
        </row>
        <row r="193">
          <cell r="A193" t="str">
            <v>6458 СЕРВЕЛАТ ФИНСКИЙ ПМ в/к с/н в/у1/100*10  ОСТАНКИНО</v>
          </cell>
          <cell r="D193">
            <v>18</v>
          </cell>
          <cell r="F193">
            <v>18</v>
          </cell>
        </row>
        <row r="194">
          <cell r="A194" t="str">
            <v>6461 СОЧНЫЙ ГРИЛЬ ПМ сос п/о мгс 1*6  ОСТАНКИНО</v>
          </cell>
          <cell r="D194">
            <v>200</v>
          </cell>
          <cell r="F194">
            <v>200</v>
          </cell>
        </row>
        <row r="195">
          <cell r="A195" t="str">
            <v>6475 С СЫРОМ Папа может сос ц/о мгс 0.4кг6шт  ОСТАНКИНО</v>
          </cell>
          <cell r="D195">
            <v>548</v>
          </cell>
          <cell r="F195">
            <v>548</v>
          </cell>
        </row>
        <row r="196">
          <cell r="A196" t="str">
            <v>6500 КАРБОНАД к/в с/н в/у 1/150 8шт.  ОСТАНКИНО</v>
          </cell>
          <cell r="D196">
            <v>137</v>
          </cell>
          <cell r="F196">
            <v>137</v>
          </cell>
        </row>
        <row r="197">
          <cell r="A197" t="str">
            <v>6509 СЕРВЕЛАТ ФИНСКИЙ ПМ в/к в/у 0,35кг 8шт.  ОСТАНКИНО</v>
          </cell>
          <cell r="D197">
            <v>6809</v>
          </cell>
          <cell r="F197">
            <v>6815</v>
          </cell>
        </row>
        <row r="198">
          <cell r="A198" t="str">
            <v>6510 СЕРВЕЛАТ ЗЕРНИСТЫЙ ПМ в/к в/у 0.35кг  ОСТАНКИНО</v>
          </cell>
          <cell r="D198">
            <v>4242</v>
          </cell>
          <cell r="F198">
            <v>4250</v>
          </cell>
        </row>
        <row r="199">
          <cell r="A199" t="str">
            <v>6517 БОГАТЫРСКИЕ Папа Может сос п/о 1*6  ОСТАНКИНО</v>
          </cell>
          <cell r="D199">
            <v>71</v>
          </cell>
          <cell r="F199">
            <v>71</v>
          </cell>
        </row>
        <row r="200">
          <cell r="A200" t="str">
            <v>6518 С СЫРОМ Папа Может сос ц/о мгс 1*4  ОСТАНКИНО</v>
          </cell>
          <cell r="D200">
            <v>2</v>
          </cell>
          <cell r="F200">
            <v>2</v>
          </cell>
        </row>
        <row r="201">
          <cell r="A201" t="str">
            <v>6527 ШПИКАЧКИ СОЧНЫЕ ПМ сар б/о мгс 1*3 45с ОСТАНКИНО</v>
          </cell>
          <cell r="D201">
            <v>532.5</v>
          </cell>
          <cell r="F201">
            <v>532.5</v>
          </cell>
        </row>
        <row r="202">
          <cell r="A202" t="str">
            <v>6534 СЕРВЕЛАТ ФИНСКИЙ СН в/к п/о 0.35кг 8шт  ОСТАНКИНО</v>
          </cell>
          <cell r="D202">
            <v>360</v>
          </cell>
          <cell r="F202">
            <v>360</v>
          </cell>
        </row>
        <row r="203">
          <cell r="A203" t="str">
            <v>6535 СЕРВЕЛАТ ОРЕХОВЫЙ СН в/к п/о 0,35кг 8шт.  ОСТАНКИНО</v>
          </cell>
          <cell r="D203">
            <v>762</v>
          </cell>
          <cell r="F203">
            <v>763</v>
          </cell>
        </row>
        <row r="204">
          <cell r="A204" t="str">
            <v>6562 СЕРВЕЛАТ КАРЕЛЬСКИЙ СН в/к в/у 0,28кг  ОСТАНКИНО</v>
          </cell>
          <cell r="D204">
            <v>1390</v>
          </cell>
          <cell r="F204">
            <v>1391</v>
          </cell>
        </row>
        <row r="205">
          <cell r="A205" t="str">
            <v>6563 СЛИВОЧНЫЕ СН сос п/о мгс 1*6  ОСТАНКИНО</v>
          </cell>
          <cell r="D205">
            <v>109</v>
          </cell>
          <cell r="F205">
            <v>109</v>
          </cell>
        </row>
        <row r="206">
          <cell r="A206" t="str">
            <v>6564 СЕРВЕЛАТ ОРЕХОВЫЙ ПМ в/к в/у 0.31кг 8шт.  ОСТАНКИНО</v>
          </cell>
          <cell r="D206">
            <v>273</v>
          </cell>
          <cell r="F206">
            <v>273</v>
          </cell>
        </row>
        <row r="207">
          <cell r="A207" t="str">
            <v>6566 СЕРВЕЛАТ С БЕЛ.ГРИБАМИ в/к в/у 0,31кг  ОСТАНКИНО</v>
          </cell>
          <cell r="D207">
            <v>147</v>
          </cell>
          <cell r="F207">
            <v>147</v>
          </cell>
        </row>
        <row r="208">
          <cell r="A208" t="str">
            <v>6588 МОЛОЧНЫЕ ГОСТ СН сос п/о мгс 1*6  ОСТАНКИНО</v>
          </cell>
          <cell r="D208">
            <v>1</v>
          </cell>
          <cell r="F208">
            <v>1</v>
          </cell>
        </row>
        <row r="209">
          <cell r="A209" t="str">
            <v>6589 МОЛОЧНЫЕ ГОСТ СН сос п/о мгс 0.41кг 10шт  ОСТАНКИНО</v>
          </cell>
          <cell r="D209">
            <v>447</v>
          </cell>
          <cell r="F209">
            <v>448</v>
          </cell>
        </row>
        <row r="210">
          <cell r="A210" t="str">
            <v>6590 СЛИВОЧНЫЕ СН сос п/о мгс 0.41кг 10шт.  ОСТАНКИНО</v>
          </cell>
          <cell r="D210">
            <v>629</v>
          </cell>
          <cell r="F210">
            <v>629</v>
          </cell>
        </row>
        <row r="211">
          <cell r="A211" t="str">
            <v>6592 ДОКТОРСКАЯ СН вар п/о  ОСТАНКИНО</v>
          </cell>
          <cell r="D211">
            <v>157.30000000000001</v>
          </cell>
          <cell r="F211">
            <v>157.30000000000001</v>
          </cell>
        </row>
        <row r="212">
          <cell r="A212" t="str">
            <v>6593 ДОКТОРСКАЯ СН вар п/о 0.45кг 8шт.  ОСТАНКИНО</v>
          </cell>
          <cell r="D212">
            <v>475</v>
          </cell>
          <cell r="F212">
            <v>475</v>
          </cell>
        </row>
        <row r="213">
          <cell r="A213" t="str">
            <v>6594 МОЛОЧНАЯ СН вар п/о  ОСТАНКИНО</v>
          </cell>
          <cell r="D213">
            <v>202.3</v>
          </cell>
          <cell r="F213">
            <v>202.3</v>
          </cell>
        </row>
        <row r="214">
          <cell r="A214" t="str">
            <v>6595 МОЛОЧНАЯ СН вар п/о 0.45кг 8шт.  ОСТАНКИНО</v>
          </cell>
          <cell r="D214">
            <v>606</v>
          </cell>
          <cell r="F214">
            <v>607</v>
          </cell>
        </row>
        <row r="215">
          <cell r="A215" t="str">
            <v>6596 РУССКАЯ СН вар п/о  ОСТАНКИНО</v>
          </cell>
          <cell r="D215">
            <v>33.950000000000003</v>
          </cell>
          <cell r="F215">
            <v>33.950000000000003</v>
          </cell>
        </row>
        <row r="216">
          <cell r="A216" t="str">
            <v>6597 РУССКАЯ СН вар п/о 0.45кг 8шт.  ОСТАНКИНО</v>
          </cell>
          <cell r="D216">
            <v>94</v>
          </cell>
          <cell r="F216">
            <v>94</v>
          </cell>
        </row>
        <row r="217">
          <cell r="A217" t="str">
            <v>6601 ГОВЯЖЬИ СН сос п/о мгс 1*6  ОСТАНКИНО</v>
          </cell>
          <cell r="D217">
            <v>149</v>
          </cell>
          <cell r="F217">
            <v>149</v>
          </cell>
        </row>
        <row r="218">
          <cell r="A218" t="str">
            <v>6606 СЫТНЫЕ Папа может сар б/о мгс 1*3 45с  ОСТАНКИНО</v>
          </cell>
          <cell r="D218">
            <v>196</v>
          </cell>
          <cell r="F218">
            <v>196</v>
          </cell>
        </row>
        <row r="219">
          <cell r="A219" t="str">
            <v>6636 БАЛЫКОВАЯ СН в/к п/о 0,35кг 8шт  ОСТАНКИНО</v>
          </cell>
          <cell r="D219">
            <v>28</v>
          </cell>
          <cell r="F219">
            <v>29</v>
          </cell>
        </row>
        <row r="220">
          <cell r="A220" t="str">
            <v>6641 СЛИВОЧНЫЕ ПМ сос п/о мгс 0,41кг 10шт.  ОСТАНКИНО</v>
          </cell>
          <cell r="D220">
            <v>26</v>
          </cell>
          <cell r="F220">
            <v>26</v>
          </cell>
        </row>
        <row r="221">
          <cell r="A221" t="str">
            <v>6642 СОЧНЫЙ ГРИЛЬ ПМ сос п/о мгс 0,41кг 8шт.  ОСТАНКИНО</v>
          </cell>
          <cell r="D221">
            <v>29</v>
          </cell>
          <cell r="F221">
            <v>29</v>
          </cell>
        </row>
        <row r="222">
          <cell r="A222" t="str">
            <v>6646 СОСИСКА.РУ сос ц/о в/у 1/300 8шт.  ОСТАНКИНО</v>
          </cell>
          <cell r="D222">
            <v>90</v>
          </cell>
          <cell r="F222">
            <v>90</v>
          </cell>
        </row>
        <row r="223">
          <cell r="A223" t="str">
            <v>6648 СОЧНЫЕ Папа может сар п/о мгс 1*3  ОСТАНКИНО</v>
          </cell>
          <cell r="D223">
            <v>71</v>
          </cell>
          <cell r="F223">
            <v>71</v>
          </cell>
        </row>
        <row r="224">
          <cell r="A224" t="str">
            <v>6650 СОЧНЫЕ С СЫРОМ ПМ сар п/о мгс 1*3  ОСТАНКИНО</v>
          </cell>
          <cell r="D224">
            <v>70.3</v>
          </cell>
          <cell r="F224">
            <v>70.3</v>
          </cell>
        </row>
        <row r="225">
          <cell r="A225" t="str">
            <v>6652 ШПИКАЧКИ СОЧНЫЕ С БЕКОНОМ п/о мгс 1*3  ОСТАНКИНО</v>
          </cell>
          <cell r="D225">
            <v>53</v>
          </cell>
          <cell r="F225">
            <v>53</v>
          </cell>
        </row>
        <row r="226">
          <cell r="A226" t="str">
            <v>6655 ГРУДИНКА КЛАССИЧЕСКАЯ к/в с/в в/у 1/100  ОСТАНКИНО</v>
          </cell>
          <cell r="D226">
            <v>132</v>
          </cell>
          <cell r="F226">
            <v>132</v>
          </cell>
        </row>
        <row r="227">
          <cell r="A227" t="str">
            <v>6658 АРОМАТНАЯ С ЧЕСНОЧКОМ СН в/к мтс 0.330кг  ОСТАНКИНО</v>
          </cell>
          <cell r="D227">
            <v>162</v>
          </cell>
          <cell r="F227">
            <v>163</v>
          </cell>
        </row>
        <row r="228">
          <cell r="A228" t="str">
            <v>7004 Окорок Губернский в/к Мясной Посол (Панский дворик)  МК</v>
          </cell>
          <cell r="D228">
            <v>3</v>
          </cell>
          <cell r="F228">
            <v>3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220</v>
          </cell>
          <cell r="F229">
            <v>220</v>
          </cell>
        </row>
        <row r="230">
          <cell r="A230" t="str">
            <v>БАЛЫК С/К ЧЕРНЫЙ КАБАН НАРЕЗ 95ГР МГА МЯСН ПРОД КАТ. А  Клин</v>
          </cell>
          <cell r="D230">
            <v>32</v>
          </cell>
          <cell r="F230">
            <v>32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175</v>
          </cell>
          <cell r="F231">
            <v>175</v>
          </cell>
        </row>
        <row r="232">
          <cell r="A232" t="str">
            <v>Бекон Черный Кабан сырокопченый 95 г  Клин</v>
          </cell>
          <cell r="D232">
            <v>22</v>
          </cell>
          <cell r="F232">
            <v>22</v>
          </cell>
        </row>
        <row r="233">
          <cell r="A233" t="str">
            <v>БОНУС_Готовые чебупели сочные с мясом ТМ Горячая штучка  0,3кг зам    ПОКОМ</v>
          </cell>
          <cell r="D233">
            <v>1</v>
          </cell>
          <cell r="F233">
            <v>430</v>
          </cell>
        </row>
        <row r="234">
          <cell r="A234" t="str">
            <v>БОНУС_Колбаса вареная Филейская ТМ Вязанка. ВЕС  ПОКОМ</v>
          </cell>
          <cell r="D234">
            <v>3.9</v>
          </cell>
          <cell r="F234">
            <v>557.28200000000004</v>
          </cell>
        </row>
        <row r="235">
          <cell r="A235" t="str">
            <v>БОНУС_Колбаса Мясорубская с рубленой грудинкой 0,35кг срез ТМ Стародворье  ПОКОМ</v>
          </cell>
          <cell r="D235">
            <v>3</v>
          </cell>
          <cell r="F235">
            <v>311</v>
          </cell>
        </row>
        <row r="236">
          <cell r="A236" t="str">
            <v>БОНУС_Колбаса Мясорубская с рубленой грудинкой ВЕС ТМ Стародворье  ПОКОМ</v>
          </cell>
          <cell r="D236">
            <v>1.4</v>
          </cell>
          <cell r="F236">
            <v>314.69400000000002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D237">
            <v>2</v>
          </cell>
          <cell r="F237">
            <v>398</v>
          </cell>
        </row>
        <row r="238">
          <cell r="A238" t="str">
            <v>БОНУС_Сосиски Баварские,  0.42кг,ПОКОМ</v>
          </cell>
          <cell r="D238">
            <v>5</v>
          </cell>
          <cell r="F238">
            <v>1284</v>
          </cell>
        </row>
        <row r="239">
          <cell r="A239" t="str">
            <v>БОНУС_Фрайпицца с ветчиной и грибами 3,0 кг. ВЕС.  ПОКОМ</v>
          </cell>
          <cell r="F239">
            <v>542.80200000000002</v>
          </cell>
        </row>
        <row r="240">
          <cell r="A240" t="str">
            <v>Бутербродная вареная 0,47 кг шт.  СПК</v>
          </cell>
          <cell r="D240">
            <v>31</v>
          </cell>
          <cell r="F240">
            <v>31</v>
          </cell>
        </row>
        <row r="241">
          <cell r="A241" t="str">
            <v>Вареники замороженные "Благолепные" с картофелем и грибами. ВЕС  ПОКОМ</v>
          </cell>
          <cell r="D241">
            <v>5</v>
          </cell>
          <cell r="F241">
            <v>100.5</v>
          </cell>
        </row>
        <row r="242">
          <cell r="A242" t="str">
            <v>Вацлавская вареная 400 гр.шт.  СПК</v>
          </cell>
          <cell r="D242">
            <v>36</v>
          </cell>
          <cell r="F242">
            <v>36</v>
          </cell>
        </row>
        <row r="243">
          <cell r="A243" t="str">
            <v>Вацлавская вареная ВЕС СПК</v>
          </cell>
          <cell r="D243">
            <v>22</v>
          </cell>
          <cell r="F243">
            <v>22</v>
          </cell>
        </row>
        <row r="244">
          <cell r="A244" t="str">
            <v>Вацлавская п/к (черева) 390 гр.шт. термоус.пак  СПК</v>
          </cell>
          <cell r="D244">
            <v>44</v>
          </cell>
          <cell r="F244">
            <v>44</v>
          </cell>
        </row>
        <row r="245">
          <cell r="A245" t="str">
            <v>Ветчина Вацлавская 400 гр.шт.  СПК</v>
          </cell>
          <cell r="D245">
            <v>40</v>
          </cell>
          <cell r="F245">
            <v>40</v>
          </cell>
        </row>
        <row r="246">
          <cell r="A246" t="str">
            <v>Ветчина для завтрака МП г/т  ТАВР</v>
          </cell>
          <cell r="D246">
            <v>6</v>
          </cell>
          <cell r="F246">
            <v>6</v>
          </cell>
        </row>
        <row r="247">
          <cell r="A247" t="str">
            <v>Выведена!!!!! 010  Колбаса Классическая, Вязанка вектор, ВЕС.ПОКОМ</v>
          </cell>
          <cell r="F247">
            <v>1</v>
          </cell>
        </row>
        <row r="248">
          <cell r="A248" t="str">
            <v>Гауда сыр 45% ж, 180 г (флоупак), фасованный "Сыробогатов"  Линия</v>
          </cell>
          <cell r="F248">
            <v>84</v>
          </cell>
        </row>
        <row r="249">
          <cell r="A249" t="str">
            <v>Гауда сыр, 45% ж (брус), ТМ Сыробогатов  Линия</v>
          </cell>
          <cell r="F249">
            <v>30.934999999999999</v>
          </cell>
        </row>
        <row r="250">
          <cell r="A250" t="str">
            <v>Голландский ИТ сыр 45% ж (брус) ТМ Сыробогатов  Линия</v>
          </cell>
          <cell r="F250">
            <v>95.204999999999998</v>
          </cell>
        </row>
        <row r="251">
          <cell r="A251" t="str">
            <v>Голландский сыр 45%ж, 180г, фасованный Сыробогатов   Линия</v>
          </cell>
          <cell r="F251">
            <v>84</v>
          </cell>
        </row>
        <row r="252">
          <cell r="A252" t="str">
            <v>Готовые чебупели острые с мясом Горячая штучка 0,3 кг зам  ПОКОМ</v>
          </cell>
          <cell r="F252">
            <v>269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1248</v>
          </cell>
          <cell r="F253">
            <v>3130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491</v>
          </cell>
          <cell r="F254">
            <v>1599</v>
          </cell>
        </row>
        <row r="255">
          <cell r="A255" t="str">
            <v>Готовые чебуреки с мясом ТМ Горячая штучка 0,09 кг флоу-пак ПОКОМ</v>
          </cell>
          <cell r="D255">
            <v>96</v>
          </cell>
          <cell r="F255">
            <v>929</v>
          </cell>
        </row>
        <row r="256">
          <cell r="A256" t="str">
            <v>Готовые чебуреки Сочный мегачебурек.Готовые жареные.ВЕС  ПОКОМ</v>
          </cell>
          <cell r="D256">
            <v>2.2400000000000002</v>
          </cell>
          <cell r="F256">
            <v>42.04</v>
          </cell>
        </row>
        <row r="257">
          <cell r="A257" t="str">
            <v>Дельгаро с/в "Эликатессе" 140 гр.шт.  СПК</v>
          </cell>
          <cell r="D257">
            <v>177</v>
          </cell>
          <cell r="F257">
            <v>177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184</v>
          </cell>
          <cell r="F258">
            <v>184</v>
          </cell>
        </row>
        <row r="259">
          <cell r="A259" t="str">
            <v>Для супа с луком сыр плавленый 45%ж, фольга 80г, ТМ Сыробогатов (150 суток)  Линия</v>
          </cell>
          <cell r="F259">
            <v>288</v>
          </cell>
        </row>
        <row r="260">
          <cell r="A260" t="str">
            <v>Докторская вареная в/с 0,47 кг шт.  СПК</v>
          </cell>
          <cell r="D260">
            <v>16</v>
          </cell>
          <cell r="F260">
            <v>16</v>
          </cell>
        </row>
        <row r="261">
          <cell r="A261" t="str">
            <v>Докторская вареная термоус.пак. "Высокий вкус"  СПК</v>
          </cell>
          <cell r="D261">
            <v>162</v>
          </cell>
          <cell r="F261">
            <v>262</v>
          </cell>
        </row>
        <row r="262">
          <cell r="A262" t="str">
            <v>Докторская Вобвязке вареная 0,5 кг.шт.  СПК</v>
          </cell>
          <cell r="D262">
            <v>2</v>
          </cell>
          <cell r="F262">
            <v>2</v>
          </cell>
        </row>
        <row r="263">
          <cell r="A263" t="str">
            <v>Домашняя п/к "Сибирский стандарт" (черева) (в ср.защ.атм.)  СПК</v>
          </cell>
          <cell r="D263">
            <v>184</v>
          </cell>
          <cell r="F263">
            <v>184</v>
          </cell>
        </row>
        <row r="264">
          <cell r="A264" t="str">
            <v>Дружба сыр плавленый 50% ж, фольга 80г, ТМ Сыробогатов (150 суток)   Линия</v>
          </cell>
          <cell r="F264">
            <v>480</v>
          </cell>
        </row>
        <row r="265">
          <cell r="A265" t="str">
            <v>Дружба сыр плавленый, ванночка 45% ж, 200г ТМ Сыробогатов  Линия</v>
          </cell>
          <cell r="F265">
            <v>120</v>
          </cell>
        </row>
        <row r="266">
          <cell r="A266" t="str">
            <v>Дружба сыр плавленый, ванночка 45% ж, 400 г, ТМ Сыробогатов  Линия</v>
          </cell>
          <cell r="F266">
            <v>32</v>
          </cell>
        </row>
        <row r="267">
          <cell r="A267" t="str">
            <v>Жар-боллы с курочкой и сыром, ВЕС  ПОКОМ</v>
          </cell>
          <cell r="F267">
            <v>284.60300000000001</v>
          </cell>
        </row>
        <row r="268">
          <cell r="A268" t="str">
            <v>Жар-ладушки с клубникой и вишней. Жареные с начинкой.ВЕС  ПОКОМ</v>
          </cell>
          <cell r="F268">
            <v>35.6</v>
          </cell>
        </row>
        <row r="269">
          <cell r="A269" t="str">
            <v>Жар-ладушки с мясом, картофелем и грибами. ВЕС  ПОКОМ</v>
          </cell>
          <cell r="F269">
            <v>68.602999999999994</v>
          </cell>
        </row>
        <row r="270">
          <cell r="A270" t="str">
            <v>Жар-ладушки с мясом. ВЕС  ПОКОМ</v>
          </cell>
          <cell r="F270">
            <v>346.31299999999999</v>
          </cell>
        </row>
        <row r="271">
          <cell r="A271" t="str">
            <v>Жар-ладушки с яблоком и грушей, ВЕС  ПОКОМ</v>
          </cell>
          <cell r="F271">
            <v>77.003</v>
          </cell>
        </row>
        <row r="272">
          <cell r="A272" t="str">
            <v>Жар-мени с картофелем и сочной грудинкой. ВЕС  ПОКОМ</v>
          </cell>
          <cell r="F272">
            <v>10.5</v>
          </cell>
        </row>
        <row r="273">
          <cell r="A273" t="str">
            <v>Карбонад Юбилейный термоус.пак.  СПК</v>
          </cell>
          <cell r="D273">
            <v>36.1</v>
          </cell>
          <cell r="F273">
            <v>36.1</v>
          </cell>
        </row>
        <row r="274">
          <cell r="A274" t="str">
            <v>Классика с/к 235 гр.шт. "Высокий вкус"  СПК</v>
          </cell>
          <cell r="D274">
            <v>220</v>
          </cell>
          <cell r="F274">
            <v>220</v>
          </cell>
        </row>
        <row r="275">
          <cell r="A275" t="str">
            <v>Классическая с/к "Сибирский стандарт" 560 гр.шт.  СПК</v>
          </cell>
          <cell r="D275">
            <v>1422</v>
          </cell>
          <cell r="F275">
            <v>3922</v>
          </cell>
        </row>
        <row r="276">
          <cell r="A276" t="str">
            <v>КЛБ С/В ВАЛЕТТА НАРЕЗ 85ГР МГА  Клин</v>
          </cell>
          <cell r="D276">
            <v>17</v>
          </cell>
          <cell r="F276">
            <v>17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6</v>
          </cell>
          <cell r="F277">
            <v>6</v>
          </cell>
        </row>
        <row r="278">
          <cell r="A278" t="str">
            <v>КЛБ С/К ЗЕРНИСТАЯ МЯСН. ПРОД.КАТ.Б В/У 300 гр  Клин</v>
          </cell>
          <cell r="D278">
            <v>6</v>
          </cell>
          <cell r="F278">
            <v>6</v>
          </cell>
        </row>
        <row r="279">
          <cell r="A279" t="str">
            <v>КЛБ С/К ИСПАНСКАЯ 280г  Клин</v>
          </cell>
          <cell r="D279">
            <v>12</v>
          </cell>
          <cell r="F279">
            <v>12</v>
          </cell>
        </row>
        <row r="280">
          <cell r="A280" t="str">
            <v>КЛБ С/К ИТАЛЬЯНСКАЯ 300Г В/У МЯСН. ПРОД  Клин</v>
          </cell>
          <cell r="D280">
            <v>27</v>
          </cell>
          <cell r="F280">
            <v>27</v>
          </cell>
        </row>
        <row r="281">
          <cell r="A281" t="str">
            <v>КЛБ С/К КОНЬЯЧНАЯ 210Г В/У МЯСН ПРОД ЧК  Клин</v>
          </cell>
          <cell r="D281">
            <v>39</v>
          </cell>
          <cell r="F281">
            <v>39</v>
          </cell>
        </row>
        <row r="282">
          <cell r="A282" t="str">
            <v>КЛБ С/К МИНИ-САЛЯМИ 300 г  Клин</v>
          </cell>
          <cell r="D282">
            <v>31</v>
          </cell>
          <cell r="F282">
            <v>31</v>
          </cell>
        </row>
        <row r="283">
          <cell r="A283" t="str">
            <v>КЛБ С/К ПАРМЕ НАРЕЗ 85ГР МГА  Клин</v>
          </cell>
          <cell r="D283">
            <v>21</v>
          </cell>
          <cell r="F283">
            <v>21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12</v>
          </cell>
          <cell r="F285">
            <v>12</v>
          </cell>
        </row>
        <row r="286">
          <cell r="A286" t="str">
            <v>КЛБ С/К САЛЯМИ ВЕНСКАЯ В/У 300Г  Клин</v>
          </cell>
          <cell r="D286">
            <v>37</v>
          </cell>
          <cell r="F286">
            <v>37</v>
          </cell>
        </row>
        <row r="287">
          <cell r="A287" t="str">
            <v>КЛБ С/К СЕРВЕЛАТ ЧЕРНЫЙ КАБАН 210Г В/У МЯСН ПРОД  Клин</v>
          </cell>
          <cell r="D287">
            <v>6</v>
          </cell>
          <cell r="F287">
            <v>6</v>
          </cell>
        </row>
        <row r="288">
          <cell r="A288" t="str">
            <v>КЛБ С/К СЕРВЕЛАТ ЧЕРНЫЙ КАБАН ВЕС В/У МЯСН ПРОД  Клин</v>
          </cell>
          <cell r="D288">
            <v>13.5</v>
          </cell>
          <cell r="F288">
            <v>13.5</v>
          </cell>
        </row>
        <row r="289">
          <cell r="A289" t="str">
            <v>КЛБ С/К ЧЕРНЫЙ КАБАН В/У 300ГР  Клин</v>
          </cell>
          <cell r="D289">
            <v>58</v>
          </cell>
          <cell r="F289">
            <v>58</v>
          </cell>
        </row>
        <row r="290">
          <cell r="A290" t="str">
            <v>Колбаски БОЛЬШИЕ МЯСЬОНЫ с/к "Сибирский стандарт" 0,3 кг.шт. (в ср.защ.атм.)  СПК</v>
          </cell>
          <cell r="D290">
            <v>1850</v>
          </cell>
          <cell r="F290">
            <v>1850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1620</v>
          </cell>
          <cell r="F291">
            <v>1620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1525</v>
          </cell>
          <cell r="F292">
            <v>1525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854</v>
          </cell>
          <cell r="F293">
            <v>854</v>
          </cell>
        </row>
        <row r="294">
          <cell r="A294" t="str">
            <v>Коньячная с/к 235 гр.шт. "Высокий вкус"  СПК</v>
          </cell>
          <cell r="D294">
            <v>36</v>
          </cell>
          <cell r="F294">
            <v>36</v>
          </cell>
        </row>
        <row r="295">
          <cell r="A295" t="str">
            <v>Король сыров классический сыр, 45%ж, 200г, ТМ "Король сыров", г. Орёл (180 суток)  Линия</v>
          </cell>
          <cell r="F295">
            <v>16</v>
          </cell>
        </row>
        <row r="296">
          <cell r="A296" t="str">
            <v>Король сыров классический сыр, 45%ж, 375г, ТМ "Король сыров", г. Орёл (180 суток)  Линия</v>
          </cell>
          <cell r="F296">
            <v>8</v>
          </cell>
        </row>
        <row r="297">
          <cell r="A297" t="str">
            <v>Король сыров с аром топл мол сыр 40% ж, "Сыробогатов" 200г (флоупак)  Линия</v>
          </cell>
          <cell r="F297">
            <v>36</v>
          </cell>
        </row>
        <row r="298">
          <cell r="A298" t="str">
            <v>Король сыров с аром топл молока сыр 40% ж, 125г, фасованный, (нарезка), ТМ "Сыробогатов"  Линия</v>
          </cell>
          <cell r="F298">
            <v>24</v>
          </cell>
        </row>
        <row r="299">
          <cell r="A299" t="str">
            <v>Король сыров с топленым молоком сыр, 45%ж, 375г, ТМ "Король сыров", г. Орёл (180 суток)  Линия</v>
          </cell>
          <cell r="F299">
            <v>8</v>
          </cell>
        </row>
        <row r="300">
          <cell r="A300" t="str">
            <v>Король сыров со вкусом топлен.молока сыр плавл, ванночка 55%ж, 200г, Сыробогатов (180 суток) ЛИНИЯ</v>
          </cell>
          <cell r="F300">
            <v>120</v>
          </cell>
        </row>
        <row r="301">
          <cell r="A301" t="str">
            <v>Король сыров со вкусом топлен.молока сыр плавл. 50%ж, фольга 80г, ТМ Сыробогатов (150 суток) Линия</v>
          </cell>
          <cell r="F301">
            <v>240</v>
          </cell>
        </row>
        <row r="302">
          <cell r="A302" t="str">
            <v>Король сыров со вкусом топленого молока сыр 40%ж, 180 г. фасованный «Сыробогатов»  Линия</v>
          </cell>
          <cell r="F302">
            <v>48</v>
          </cell>
        </row>
        <row r="303">
          <cell r="A303" t="str">
            <v>Краковская п/к из мяса птицы 2 с в/у г/т  ТАВР</v>
          </cell>
          <cell r="D303">
            <v>2</v>
          </cell>
          <cell r="F303">
            <v>2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33</v>
          </cell>
          <cell r="F304">
            <v>880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141</v>
          </cell>
          <cell r="F305">
            <v>847</v>
          </cell>
        </row>
        <row r="306">
          <cell r="A306" t="str">
            <v>Ла Фаворте с/в "Эликатессе" 140 гр.шт.  СПК</v>
          </cell>
          <cell r="D306">
            <v>134</v>
          </cell>
          <cell r="F306">
            <v>159</v>
          </cell>
        </row>
        <row r="307">
          <cell r="A307" t="str">
            <v>Легкий сыр 25% ж 200 г. фасованный "Сыробогатов" (флоупак)  Линия</v>
          </cell>
          <cell r="F307">
            <v>24</v>
          </cell>
        </row>
        <row r="308">
          <cell r="A308" t="str">
            <v>Ливерная Печеночная "Просто выгодно" 0,3 кг.шт.  СПК</v>
          </cell>
          <cell r="D308">
            <v>67</v>
          </cell>
          <cell r="F308">
            <v>67</v>
          </cell>
        </row>
        <row r="309">
          <cell r="A309" t="str">
            <v>Любительская вареная термоус.пак. "Высокий вкус"  СПК</v>
          </cell>
          <cell r="D309">
            <v>211</v>
          </cell>
          <cell r="F309">
            <v>301</v>
          </cell>
        </row>
        <row r="310">
          <cell r="A310" t="str">
            <v>Маасдам сыр плавленый 50% ж, фольга 80г, ТМ Сыробогатов (150 суток)  Линия</v>
          </cell>
          <cell r="F310">
            <v>480</v>
          </cell>
        </row>
        <row r="311">
          <cell r="A311" t="str">
            <v>Маасдам сыр плавленый, ванночка 50%ж, 200 г, ТМ Сыробогатов ( 180 суток)   ЛИНИЯ</v>
          </cell>
          <cell r="F311">
            <v>120</v>
          </cell>
        </row>
        <row r="312">
          <cell r="A312" t="str">
            <v>Маасдам сыр фасованный 45%ж (флоупак), "Сыробогатов" 200г  Линия</v>
          </cell>
          <cell r="F312">
            <v>36</v>
          </cell>
        </row>
        <row r="313">
          <cell r="A313" t="str">
            <v>Маасдам сыр, 45% ж (цилиндр), ТМ Сыробогатов, г. Орёл  Линия</v>
          </cell>
          <cell r="F313">
            <v>31.969000000000001</v>
          </cell>
        </row>
        <row r="314">
          <cell r="A314" t="str">
            <v>Мини-сосиски в тесте "Фрайпики" 1,8кг ВЕС,  ПОКОМ</v>
          </cell>
          <cell r="F314">
            <v>27.100999999999999</v>
          </cell>
        </row>
        <row r="315">
          <cell r="A315" t="str">
            <v>Мини-сосиски в тесте "Фрайпики" 3,7кг ВЕС,  ПОКОМ</v>
          </cell>
          <cell r="D315">
            <v>5</v>
          </cell>
          <cell r="F315">
            <v>323.60300000000001</v>
          </cell>
        </row>
        <row r="316">
          <cell r="A316" t="str">
            <v>Московская С/К п/с МП в/у порц. нарезка 200 г г/т  ТАВР</v>
          </cell>
          <cell r="D316">
            <v>107</v>
          </cell>
          <cell r="F316">
            <v>108</v>
          </cell>
        </row>
        <row r="317">
          <cell r="A317" t="str">
            <v>Мраморный сыр 45%ж, 180 г, фасованный Сыробогатов   Линия</v>
          </cell>
          <cell r="F317">
            <v>48</v>
          </cell>
        </row>
        <row r="318">
          <cell r="A318" t="str">
            <v>Мраморный сыр фасованный 45%ж, "Сыробогатов" 200г (флоупак)  Линия</v>
          </cell>
          <cell r="F318">
            <v>36</v>
          </cell>
        </row>
        <row r="319">
          <cell r="A319" t="str">
            <v>Наггетсы из печи 0,25кг ТМ Вязанка ТС Няняггетсы Сливушки замор.  ПОКОМ</v>
          </cell>
          <cell r="D319">
            <v>49</v>
          </cell>
          <cell r="F319">
            <v>2218</v>
          </cell>
        </row>
        <row r="320">
          <cell r="A320" t="str">
            <v>Наггетсы Нагетосы Сочная курочка ТМ Горячая штучка 0,25 кг зам  ПОКОМ</v>
          </cell>
          <cell r="D320">
            <v>27</v>
          </cell>
          <cell r="F320">
            <v>2025</v>
          </cell>
        </row>
        <row r="321">
          <cell r="A321" t="str">
            <v>Наггетсы с индейкой 0,25кг ТМ Вязанка ТС Няняггетсы Сливушки НД2 замор.  ПОКОМ</v>
          </cell>
          <cell r="D321">
            <v>49</v>
          </cell>
          <cell r="F321">
            <v>1965</v>
          </cell>
        </row>
        <row r="322">
          <cell r="A322" t="str">
            <v>Наггетсы хрустящие п/ф ВЕС ПОКОМ</v>
          </cell>
          <cell r="D322">
            <v>12.002000000000001</v>
          </cell>
          <cell r="F322">
            <v>428.00299999999999</v>
          </cell>
        </row>
        <row r="323">
          <cell r="A323" t="str">
            <v>Окорок Черный Кабан, 95г (нар), Категории А  Клин</v>
          </cell>
          <cell r="D323">
            <v>28</v>
          </cell>
          <cell r="F323">
            <v>28</v>
          </cell>
        </row>
        <row r="324">
          <cell r="A324" t="str">
            <v>Оригинальная с перцем с/к  СПК</v>
          </cell>
          <cell r="D324">
            <v>749.35</v>
          </cell>
          <cell r="F324">
            <v>1599.35</v>
          </cell>
        </row>
        <row r="325">
          <cell r="A325" t="str">
            <v>Оригинальная с перцем с/к "Сибирский стандарт" 560 гр.шт.  СПК</v>
          </cell>
          <cell r="D325">
            <v>1494</v>
          </cell>
          <cell r="F325">
            <v>2344</v>
          </cell>
        </row>
        <row r="326">
          <cell r="A326" t="str">
            <v>Особая вареная  СПК</v>
          </cell>
          <cell r="D326">
            <v>11</v>
          </cell>
          <cell r="F326">
            <v>11</v>
          </cell>
        </row>
        <row r="327">
          <cell r="A327" t="str">
            <v>Пармезан сыр фасованный 40%ж, "Сыробогатов" 200г (флоупак).   ЛИНИЯ</v>
          </cell>
          <cell r="F327">
            <v>36</v>
          </cell>
        </row>
        <row r="328">
          <cell r="A328" t="str">
            <v>Пельмени Grandmeni со сливочным маслом Горячая штучка 0,75 кг ПОКОМ</v>
          </cell>
          <cell r="D328">
            <v>32</v>
          </cell>
          <cell r="F328">
            <v>571</v>
          </cell>
        </row>
        <row r="329">
          <cell r="A329" t="str">
            <v>Пельмени Бигбули #МЕГАВКУСИЩЕ с сочной грудинкой 0,43 кг  ПОКОМ</v>
          </cell>
          <cell r="F329">
            <v>142</v>
          </cell>
        </row>
        <row r="330">
          <cell r="A330" t="str">
            <v>Пельмени Бигбули #МЕГАВКУСИЩЕ с сочной грудинкой 0,9 кг  ПОКОМ</v>
          </cell>
          <cell r="D330">
            <v>16</v>
          </cell>
          <cell r="F330">
            <v>762</v>
          </cell>
        </row>
        <row r="331">
          <cell r="A331" t="str">
            <v>Пельмени Бигбули с мясом, Горячая штучка 0,43кг  ПОКОМ</v>
          </cell>
          <cell r="F331">
            <v>99</v>
          </cell>
        </row>
        <row r="332">
          <cell r="A332" t="str">
            <v>Пельмени Бигбули с мясом, Горячая штучка 0,9кг  ПОКОМ</v>
          </cell>
          <cell r="D332">
            <v>171</v>
          </cell>
          <cell r="F332">
            <v>572</v>
          </cell>
        </row>
        <row r="333">
          <cell r="A333" t="str">
            <v>Пельмени Бигбули со сливоч.маслом (Мегамаслище) ТМ БУЛЬМЕНИ сфера 0,43. замор. ПОКОМ</v>
          </cell>
          <cell r="D333">
            <v>35</v>
          </cell>
          <cell r="F333">
            <v>1300</v>
          </cell>
        </row>
        <row r="334">
          <cell r="A334" t="str">
            <v>Пельмени Бигбули со сливочным маслом #МЕГАМАСЛИЩЕ Горячая штучка 0,9 кг  ПОКОМ</v>
          </cell>
          <cell r="D334">
            <v>2</v>
          </cell>
          <cell r="F334">
            <v>249</v>
          </cell>
        </row>
        <row r="335">
          <cell r="A335" t="str">
            <v>Пельмени Бульмени с говядиной и свининой Горячая шт. 0,9 кг  ПОКОМ</v>
          </cell>
          <cell r="D335">
            <v>2375</v>
          </cell>
          <cell r="F335">
            <v>3563</v>
          </cell>
        </row>
        <row r="336">
          <cell r="A336" t="str">
            <v>Пельмени Бульмени с говядиной и свининой Горячая штучка 0,43  ПОКОМ</v>
          </cell>
          <cell r="D336">
            <v>3</v>
          </cell>
          <cell r="F336">
            <v>1013</v>
          </cell>
        </row>
        <row r="337">
          <cell r="A337" t="str">
            <v>Пельмени Бульмени с говядиной и свининой Наваристые Горячая штучка ВЕС  ПОКОМ</v>
          </cell>
          <cell r="D337">
            <v>15</v>
          </cell>
          <cell r="F337">
            <v>1941.02</v>
          </cell>
        </row>
        <row r="338">
          <cell r="A338" t="str">
            <v>Пельмени Бульмени со сливочным маслом Горячая штучка 0,9 кг  ПОКОМ</v>
          </cell>
          <cell r="D338">
            <v>656</v>
          </cell>
          <cell r="F338">
            <v>3707</v>
          </cell>
        </row>
        <row r="339">
          <cell r="A339" t="str">
            <v>Пельмени Бульмени со сливочным маслом ТМ Горячая шт. 0,43 кг  ПОКОМ</v>
          </cell>
          <cell r="D339">
            <v>3</v>
          </cell>
          <cell r="F339">
            <v>1142</v>
          </cell>
        </row>
        <row r="340">
          <cell r="A340" t="str">
            <v>Пельмени Быстромени сфера, ВЕС  ПОКОМ</v>
          </cell>
          <cell r="F340">
            <v>25</v>
          </cell>
        </row>
        <row r="341">
          <cell r="A341" t="str">
            <v>Пельмени Вл.Стандарт с говядиной и свининой шт. 0,8 кг ТМ Владимирский стандарт   ПОКОМ</v>
          </cell>
          <cell r="F341">
            <v>18</v>
          </cell>
        </row>
        <row r="342">
          <cell r="A342" t="str">
            <v>Пельмени Левантские ТМ Особый рецепт 0,8 кг  ПОКОМ</v>
          </cell>
          <cell r="F342">
            <v>46</v>
          </cell>
        </row>
        <row r="343">
          <cell r="A343" t="str">
            <v>Пельмени Мясорубские ТМ Стародворье фоупак равиоли 0,7 кг  ПОКОМ</v>
          </cell>
          <cell r="D343">
            <v>11</v>
          </cell>
          <cell r="F343">
            <v>1523</v>
          </cell>
        </row>
        <row r="344">
          <cell r="A344" t="str">
            <v>Пельмени Отборные из свинины и говядины 0,9 кг ТМ Стародворье ТС Медвежье ушко  ПОКОМ</v>
          </cell>
          <cell r="F344">
            <v>258</v>
          </cell>
        </row>
        <row r="345">
          <cell r="A345" t="str">
            <v>Пельмени Отборные с говядиной 0,43 кг ТМ Стародворье ТС Медвежье ушко</v>
          </cell>
          <cell r="F345">
            <v>15</v>
          </cell>
        </row>
        <row r="346">
          <cell r="A346" t="str">
            <v>Пельмени Отборные с говядиной 0,9 кг НОВА ТМ Стародворье ТС Медвежье ушко  ПОКОМ</v>
          </cell>
          <cell r="F346">
            <v>42</v>
          </cell>
        </row>
        <row r="347">
          <cell r="A347" t="str">
            <v>Пельмени Отборные с говядиной и свининой 0,43 кг ТМ Стародворье ТС Медвежье ушко</v>
          </cell>
          <cell r="F347">
            <v>20</v>
          </cell>
        </row>
        <row r="348">
          <cell r="A348" t="str">
            <v>Пельмени С говядиной и свининой, ВЕС, сфера пуговки Мясная Галерея  ПОКОМ</v>
          </cell>
          <cell r="F348">
            <v>680.00099999999998</v>
          </cell>
        </row>
        <row r="349">
          <cell r="A349" t="str">
            <v>Пельмени Со свининой и говядиной ТМ Особый рецепт Любимая ложка 1,0 кг  ПОКОМ</v>
          </cell>
          <cell r="D349">
            <v>4</v>
          </cell>
          <cell r="F349">
            <v>853</v>
          </cell>
        </row>
        <row r="350">
          <cell r="A350" t="str">
            <v>Пельмени Сочные сфера 0,9 кг ТМ Стародворье ПОКОМ</v>
          </cell>
          <cell r="D350">
            <v>16</v>
          </cell>
          <cell r="F350">
            <v>1194</v>
          </cell>
        </row>
        <row r="351">
          <cell r="A351" t="str">
            <v>Пипперони с/к "Эликатессе" 0,10 кг.шт.  СПК</v>
          </cell>
          <cell r="D351">
            <v>42</v>
          </cell>
          <cell r="F351">
            <v>42</v>
          </cell>
        </row>
        <row r="352">
          <cell r="A352" t="str">
            <v>Пипперони с/к "Эликатессе" 0,20 кг.шт.  СПК</v>
          </cell>
          <cell r="D352">
            <v>11</v>
          </cell>
          <cell r="F352">
            <v>11</v>
          </cell>
        </row>
        <row r="353">
          <cell r="A353" t="str">
            <v>По-Австрийски с/к 260 гр.шт. "Высокий вкус"  СПК</v>
          </cell>
          <cell r="D353">
            <v>147</v>
          </cell>
          <cell r="F353">
            <v>147</v>
          </cell>
        </row>
        <row r="354">
          <cell r="A354" t="str">
            <v>Покровская вареная 0,47 кг шт.  СПК</v>
          </cell>
          <cell r="D354">
            <v>29</v>
          </cell>
          <cell r="F354">
            <v>29</v>
          </cell>
        </row>
        <row r="355">
          <cell r="A355" t="str">
            <v>Пошехонский сыр 45%ж, 200г, фасованный "Сыробогатов" (флоупак)  Линия</v>
          </cell>
          <cell r="F355">
            <v>36</v>
          </cell>
        </row>
        <row r="356">
          <cell r="A356" t="str">
            <v>Праздничная с/к "Сибирский стандарт" 560 гр.шт.  СПК</v>
          </cell>
          <cell r="D356">
            <v>2268</v>
          </cell>
          <cell r="F356">
            <v>2968</v>
          </cell>
        </row>
        <row r="357">
          <cell r="A357" t="str">
            <v>Российский сыр 50% ж, 180 г, фасованный Сыробогатов   Линия</v>
          </cell>
          <cell r="F357">
            <v>84</v>
          </cell>
        </row>
        <row r="358">
          <cell r="A358" t="str">
            <v>С беконом сыр плавленый, ванночка 50% ж, 200г, ТМ Сыробогатов (180 суток)   ЛИНИЯ</v>
          </cell>
          <cell r="F358">
            <v>120</v>
          </cell>
        </row>
        <row r="359">
          <cell r="A359" t="str">
            <v>С ветчиной сыр плавленый 50% ж, фольга 80г, ТМ Сыробогатов (150 суток)  Линия</v>
          </cell>
          <cell r="F359">
            <v>360</v>
          </cell>
        </row>
        <row r="360">
          <cell r="A360" t="str">
            <v>С ветчиной сыр плавленый, ванночка 50% ж, 200 гр, Сыробогатов (180 суток)   ЛИНИЯ</v>
          </cell>
          <cell r="F360">
            <v>120</v>
          </cell>
        </row>
        <row r="361">
          <cell r="A361" t="str">
            <v>С грибами лисичками сыр творожный 55% ж, стаканчик, 140 г "Сыробогатов"  Линия</v>
          </cell>
          <cell r="F361">
            <v>24</v>
          </cell>
        </row>
        <row r="362">
          <cell r="A362" t="str">
            <v>С грибами сыр плавленый 50% ж, фольга 80г, ТМ Сыробогатов (150 суток)  Линия</v>
          </cell>
          <cell r="F362">
            <v>192</v>
          </cell>
        </row>
        <row r="363">
          <cell r="A363" t="str">
            <v>С грибами сыр плавленый 50%ж, ванночка 200г, ТМ Сыробогатов (180 суток) ЛИНИЯ</v>
          </cell>
          <cell r="F363">
            <v>120</v>
          </cell>
        </row>
        <row r="364">
          <cell r="A364" t="str">
            <v>С зеленью сыр плавленый, ванночка 50% ж, 200г, ТМ Сыробогатов (180 суток)  Линия</v>
          </cell>
          <cell r="F364">
            <v>120</v>
          </cell>
        </row>
        <row r="365">
          <cell r="A365" t="str">
            <v>С зеленью сыр творожный 55% ж, стаканчик, 140 г, "Сыробогатов"  Линия</v>
          </cell>
          <cell r="F365">
            <v>24</v>
          </cell>
        </row>
        <row r="366">
          <cell r="A366" t="str">
            <v>Салями Трюфель с/в "Эликатессе" 0,16 кг.шт.  СПК</v>
          </cell>
          <cell r="D366">
            <v>152</v>
          </cell>
          <cell r="F366">
            <v>152</v>
          </cell>
        </row>
        <row r="367">
          <cell r="A367" t="str">
            <v>Салями Финская с/к 235 гр.шт. "Высокий вкус"  СПК</v>
          </cell>
          <cell r="D367">
            <v>106</v>
          </cell>
          <cell r="F367">
            <v>106</v>
          </cell>
        </row>
        <row r="368">
          <cell r="A368" t="str">
            <v>Сардельки "Докторские" (черева) ( в ср.защ.атм.) 1.0 кг. "Высокий вкус"  СПК</v>
          </cell>
          <cell r="D368">
            <v>210.899</v>
          </cell>
          <cell r="F368">
            <v>380.899</v>
          </cell>
        </row>
        <row r="369">
          <cell r="A369" t="str">
            <v>Сардельки из говядины (черева) (в ср.защ.атм.) "Высокий вкус"  СПК</v>
          </cell>
          <cell r="D369">
            <v>141</v>
          </cell>
          <cell r="F369">
            <v>331</v>
          </cell>
        </row>
        <row r="370">
          <cell r="A370" t="str">
            <v>Сем.трад.Куринка вареная из мяса птицы 3 с 500 г г/т( D)  ТАВР</v>
          </cell>
          <cell r="D370">
            <v>13</v>
          </cell>
          <cell r="F370">
            <v>13</v>
          </cell>
        </row>
        <row r="371">
          <cell r="A371" t="str">
            <v>Сем.трад.Куринка вареная из мяса птицы 3 с г/т  ТАВР</v>
          </cell>
          <cell r="D371">
            <v>27</v>
          </cell>
          <cell r="F371">
            <v>27</v>
          </cell>
        </row>
        <row r="372">
          <cell r="A372" t="str">
            <v>Сем.трад.Ливерная печеночная МП 300 г г/т (C)  ТАВР</v>
          </cell>
          <cell r="D372">
            <v>28</v>
          </cell>
          <cell r="F372">
            <v>28</v>
          </cell>
        </row>
        <row r="373">
          <cell r="A373" t="str">
            <v>Сем.трад.Сервелат киевский п/к МП в/у г/т (С)  ТАВР</v>
          </cell>
          <cell r="D373">
            <v>2</v>
          </cell>
          <cell r="F373">
            <v>2</v>
          </cell>
        </row>
        <row r="374">
          <cell r="A374" t="str">
            <v>Сем.трад.Сосиски столовые из мяса птицы 3с в/у 600 г г/т  ТАВР</v>
          </cell>
          <cell r="D374">
            <v>27</v>
          </cell>
          <cell r="F374">
            <v>27</v>
          </cell>
        </row>
        <row r="375">
          <cell r="A375" t="str">
            <v>Сем.трад.Сосиски столовые из мяса птицы 3с м/а 1 кг г/т  ТАВР</v>
          </cell>
          <cell r="D375">
            <v>3</v>
          </cell>
          <cell r="F375">
            <v>3</v>
          </cell>
        </row>
        <row r="376">
          <cell r="A376" t="str">
            <v>Сем.трад.Сосиски столовые из мяса птицы 3с м/а 3 кг г/т  ТАВР</v>
          </cell>
          <cell r="D376">
            <v>3</v>
          </cell>
          <cell r="F376">
            <v>3</v>
          </cell>
        </row>
        <row r="377">
          <cell r="A377" t="str">
            <v>Сем.трад.Экстра вареная из мяса птицы 3 с(обол.сонет) г/т  ТАВР</v>
          </cell>
          <cell r="D377">
            <v>2</v>
          </cell>
          <cell r="F377">
            <v>2</v>
          </cell>
        </row>
        <row r="378">
          <cell r="A378" t="str">
            <v>Семейная с чесночком вареная (СПК+СКМ)  СПК</v>
          </cell>
          <cell r="D378">
            <v>757</v>
          </cell>
          <cell r="F378">
            <v>757</v>
          </cell>
        </row>
        <row r="379">
          <cell r="A379" t="str">
            <v>Семейная с чесночком Экстра вареная  СПК</v>
          </cell>
          <cell r="D379">
            <v>159.5</v>
          </cell>
          <cell r="F379">
            <v>159.5</v>
          </cell>
        </row>
        <row r="380">
          <cell r="A380" t="str">
            <v>Семейная с чесночком Экстра вареная 0,5 кг.шт.  СПК</v>
          </cell>
          <cell r="D380">
            <v>9</v>
          </cell>
          <cell r="F380">
            <v>9</v>
          </cell>
        </row>
        <row r="381">
          <cell r="A381" t="str">
            <v>Сервелат мелкозернистый в/к 0,5 кг.шт. термоус.пак. "Высокий вкус"  СПК</v>
          </cell>
          <cell r="D381">
            <v>43</v>
          </cell>
          <cell r="F381">
            <v>45</v>
          </cell>
        </row>
        <row r="382">
          <cell r="A382" t="str">
            <v>Сервелат Финский в/к 0,38 кг.шт. термофор.пак.  СПК</v>
          </cell>
          <cell r="D382">
            <v>58</v>
          </cell>
          <cell r="F382">
            <v>58</v>
          </cell>
        </row>
        <row r="383">
          <cell r="A383" t="str">
            <v>Сервелат Фирменный в/к 0,10 кг.шт. нарезка (лоток с ср.защ.атм.)  СПК</v>
          </cell>
          <cell r="D383">
            <v>11</v>
          </cell>
          <cell r="F383">
            <v>11</v>
          </cell>
        </row>
        <row r="384">
          <cell r="A384" t="str">
            <v>Сибирская особая с/к 0,10 кг.шт. нарезка (лоток с ср.защ.атм.)  СПК</v>
          </cell>
          <cell r="D384">
            <v>232</v>
          </cell>
          <cell r="F384">
            <v>232</v>
          </cell>
        </row>
        <row r="385">
          <cell r="A385" t="str">
            <v>Сибирская особая с/к 0,235 кг шт.  СПК</v>
          </cell>
          <cell r="D385">
            <v>309</v>
          </cell>
          <cell r="F385">
            <v>309</v>
          </cell>
        </row>
        <row r="386">
          <cell r="A386" t="str">
            <v>Славянская п/к 0,38 кг шт.термофор.пак.  СПК</v>
          </cell>
          <cell r="D386">
            <v>17</v>
          </cell>
          <cell r="F386">
            <v>17</v>
          </cell>
        </row>
        <row r="387">
          <cell r="A387" t="str">
            <v>Сливочный плавленый продукт 60% ж, 180 г, ТМ Свежая марка  Линия</v>
          </cell>
          <cell r="F387">
            <v>180</v>
          </cell>
        </row>
        <row r="388">
          <cell r="A388" t="str">
            <v>Сливочный сыр 50%ж, 180г. фасованный "Сыробогатов"  Линия</v>
          </cell>
          <cell r="F388">
            <v>48</v>
          </cell>
        </row>
        <row r="389">
          <cell r="A389" t="str">
            <v>Сливочный сыр плав, 200г, ванночка, 50%ж, ТМ Сыробогатов (180 суток)  Линия</v>
          </cell>
          <cell r="F389">
            <v>240</v>
          </cell>
        </row>
        <row r="390">
          <cell r="A390" t="str">
            <v>Сливочный сыр плавленый 50% ж, фольга 80г, ТМ Сыробогатов (150 суток)  Линия</v>
          </cell>
          <cell r="F390">
            <v>960</v>
          </cell>
        </row>
        <row r="391">
          <cell r="A391" t="str">
            <v>Сливочный сыр плавленый, ванночка 50%ж, 400г, Сыробогатов (180 суток)  Линия</v>
          </cell>
          <cell r="F391">
            <v>32</v>
          </cell>
        </row>
        <row r="392">
          <cell r="A392" t="str">
            <v>Сливочный сыр творожный 65% ж, стаканчик, 140 г, "Сыробогатов"  Линия</v>
          </cell>
          <cell r="F392">
            <v>36</v>
          </cell>
        </row>
        <row r="393">
          <cell r="A393" t="str">
            <v>Сливочный сыр фасованный 50%ж, "Сыробогатов" 200г (флоупак)  Линия</v>
          </cell>
          <cell r="F393">
            <v>36</v>
          </cell>
        </row>
        <row r="394">
          <cell r="A394" t="str">
            <v>Сметанковый сыр 50% ж, 180 г, фасованный Сыробогатов   Линия</v>
          </cell>
          <cell r="F394">
            <v>48</v>
          </cell>
        </row>
        <row r="395">
          <cell r="A395" t="str">
            <v>Сметанковый сыр 50%ж, 200г, фасованный "Сыробогатов" (флоупак)  Линия</v>
          </cell>
          <cell r="F395">
            <v>36</v>
          </cell>
        </row>
        <row r="396">
          <cell r="A396" t="str">
            <v>Снеки  ЖАР-мени ВЕС. рубленые в тесте замор.  ПОКОМ</v>
          </cell>
          <cell r="F396">
            <v>241.5</v>
          </cell>
        </row>
        <row r="397">
          <cell r="A397" t="str">
            <v>Со вкусом ветчины плавленый продукт 55% ж, 180 г ТМ Свежая марка  Линия</v>
          </cell>
          <cell r="F397">
            <v>120</v>
          </cell>
        </row>
        <row r="398">
          <cell r="A398" t="str">
            <v>Со вкусом грибов плавленый продукт 55% ж, 180 г ТМ Свежая марка  Линия</v>
          </cell>
          <cell r="F398">
            <v>120</v>
          </cell>
        </row>
        <row r="399">
          <cell r="A399" t="str">
            <v>СОС МОЛОЧНЫЕ 470Г МГА МЯСН. ПРОД.КАТ.Б  Клин</v>
          </cell>
          <cell r="D399">
            <v>40</v>
          </cell>
          <cell r="F399">
            <v>40</v>
          </cell>
        </row>
        <row r="400">
          <cell r="A400" t="str">
            <v>Сосиски "Баварские" 0,36 кг.шт. вак.упак.  СПК</v>
          </cell>
          <cell r="D400">
            <v>18</v>
          </cell>
          <cell r="F400">
            <v>18</v>
          </cell>
        </row>
        <row r="401">
          <cell r="A401" t="str">
            <v>Сосиски "БОЛЬШАЯ сосиска" "Сибирский стандарт" (лоток с ср.защ.атм.)  СПК</v>
          </cell>
          <cell r="D401">
            <v>483</v>
          </cell>
          <cell r="F401">
            <v>683</v>
          </cell>
        </row>
        <row r="402">
          <cell r="A402" t="str">
            <v>Сосиски "Молочные" 0,36 кг.шт. вак.упак.  СПК</v>
          </cell>
          <cell r="D402">
            <v>28</v>
          </cell>
          <cell r="F402">
            <v>28</v>
          </cell>
        </row>
        <row r="403">
          <cell r="A403" t="str">
            <v>Сосиски итальянские с сыром пармезан МСП в/у 350 г/т  ТАВР</v>
          </cell>
          <cell r="D403">
            <v>13</v>
          </cell>
          <cell r="F403">
            <v>13</v>
          </cell>
        </row>
        <row r="404">
          <cell r="A404" t="str">
            <v>Сосиски Мусульманские "Просто выгодно" (в ср.защ.атм.)  СПК</v>
          </cell>
          <cell r="D404">
            <v>18</v>
          </cell>
          <cell r="F404">
            <v>88</v>
          </cell>
        </row>
        <row r="405">
          <cell r="A405" t="str">
            <v>Сосиски Оригинальные ТМ Стародворье  0,33 кг.  ПОКОМ</v>
          </cell>
          <cell r="F405">
            <v>69</v>
          </cell>
        </row>
        <row r="406">
          <cell r="A406" t="str">
            <v>Сосиски с сыром  Пармезан  МСП в/у 600 г г/т  ТАВР</v>
          </cell>
          <cell r="D406">
            <v>8</v>
          </cell>
          <cell r="F406">
            <v>8</v>
          </cell>
        </row>
        <row r="407">
          <cell r="A407" t="str">
            <v>Сосиски Сливушки #нежнушки ТМ Вязанка  0,33 кг.  ПОКОМ</v>
          </cell>
          <cell r="F407">
            <v>65</v>
          </cell>
        </row>
        <row r="408">
          <cell r="A408" t="str">
            <v>Сосиски Хот-дог ВЕС (лоток с ср.защ.атм.)   СПК</v>
          </cell>
          <cell r="D408">
            <v>1</v>
          </cell>
          <cell r="F408">
            <v>1</v>
          </cell>
        </row>
        <row r="409">
          <cell r="A409" t="str">
            <v>Сыр Папа Может Гауда  45% 200гр     Останкино</v>
          </cell>
          <cell r="D409">
            <v>509</v>
          </cell>
          <cell r="F409">
            <v>509</v>
          </cell>
        </row>
        <row r="410">
          <cell r="A410" t="str">
            <v>Сыр Папа Может Гауда  45% вес     Останкино</v>
          </cell>
          <cell r="D410">
            <v>16.93</v>
          </cell>
          <cell r="F410">
            <v>16.93</v>
          </cell>
        </row>
        <row r="411">
          <cell r="A411" t="str">
            <v>Сыр Папа Может Гауда 48%, нарез, 125г (9 шт)  Останкино</v>
          </cell>
          <cell r="D411">
            <v>38</v>
          </cell>
          <cell r="F411">
            <v>38</v>
          </cell>
        </row>
        <row r="412">
          <cell r="A412" t="str">
            <v>Сыр Папа Может Голландский  45% 200гр     Останкино</v>
          </cell>
          <cell r="D412">
            <v>908</v>
          </cell>
          <cell r="F412">
            <v>908</v>
          </cell>
        </row>
        <row r="413">
          <cell r="A413" t="str">
            <v>Сыр Папа Может Голландский  45% вес      Останкино</v>
          </cell>
          <cell r="D413">
            <v>118.5</v>
          </cell>
          <cell r="F413">
            <v>118.5</v>
          </cell>
        </row>
        <row r="414">
          <cell r="A414" t="str">
            <v>Сыр Папа Может Голландский 45%, нарез, 125г (9 шт)  Останкино</v>
          </cell>
          <cell r="D414">
            <v>38</v>
          </cell>
          <cell r="F414">
            <v>38</v>
          </cell>
        </row>
        <row r="415">
          <cell r="A415" t="str">
            <v>Сыр Папа Может Министерский 45% 200г  Останкино</v>
          </cell>
          <cell r="D415">
            <v>11</v>
          </cell>
          <cell r="F415">
            <v>11</v>
          </cell>
        </row>
        <row r="416">
          <cell r="A416" t="str">
            <v>Сыр Папа Может Папин завтрак 45%, нарезка 125г  Останкино</v>
          </cell>
          <cell r="D416">
            <v>4</v>
          </cell>
          <cell r="F416">
            <v>4</v>
          </cell>
        </row>
        <row r="417">
          <cell r="A417" t="str">
            <v>Сыр Папа Может Папин Завтрак 50% 200г  Останкино</v>
          </cell>
          <cell r="D417">
            <v>20</v>
          </cell>
          <cell r="F417">
            <v>20</v>
          </cell>
        </row>
        <row r="418">
          <cell r="A418" t="str">
            <v>Сыр Папа Может Российский  50% 200гр    Останкино</v>
          </cell>
          <cell r="D418">
            <v>1035</v>
          </cell>
          <cell r="F418">
            <v>1035</v>
          </cell>
        </row>
        <row r="419">
          <cell r="A419" t="str">
            <v>Сыр Папа Может Российский  50% вес    Останкино</v>
          </cell>
          <cell r="D419">
            <v>205</v>
          </cell>
          <cell r="F419">
            <v>205</v>
          </cell>
        </row>
        <row r="420">
          <cell r="A420" t="str">
            <v>Сыр Папа Может Российский 50%, нарезка 125г  Останкино</v>
          </cell>
          <cell r="D420">
            <v>185</v>
          </cell>
          <cell r="F420">
            <v>185</v>
          </cell>
        </row>
        <row r="421">
          <cell r="A421" t="str">
            <v>Сыр Папа Может Сливочный со вкусом.топл.молока 50% вес (=3,5кг)  Останкино</v>
          </cell>
          <cell r="D421">
            <v>200.5</v>
          </cell>
          <cell r="F421">
            <v>200.5</v>
          </cell>
        </row>
        <row r="422">
          <cell r="A422" t="str">
            <v>Сыр Папа Может Тильзитер   45% 200гр     Останкино</v>
          </cell>
          <cell r="D422">
            <v>582</v>
          </cell>
          <cell r="F422">
            <v>582</v>
          </cell>
        </row>
        <row r="423">
          <cell r="A423" t="str">
            <v>Сыр Папа Может Тильзитер   45% вес      Останкино</v>
          </cell>
          <cell r="D423">
            <v>99</v>
          </cell>
          <cell r="F423">
            <v>99</v>
          </cell>
        </row>
        <row r="424">
          <cell r="A424" t="str">
            <v>Сыр Папа Может Тильзитер 50%, нарезка 125г  Останкино</v>
          </cell>
          <cell r="D424">
            <v>24</v>
          </cell>
          <cell r="F424">
            <v>24</v>
          </cell>
        </row>
        <row r="425">
          <cell r="A425" t="str">
            <v>Сыр Папа Может Эдам 45% вес (=3,5кг)  Останкино</v>
          </cell>
          <cell r="D425">
            <v>14</v>
          </cell>
          <cell r="F425">
            <v>14</v>
          </cell>
        </row>
        <row r="426">
          <cell r="A426" t="str">
            <v>Сыр Плавл. Сливочный 55% 190гр  Останкино</v>
          </cell>
          <cell r="D426">
            <v>97</v>
          </cell>
          <cell r="F426">
            <v>97</v>
          </cell>
        </row>
        <row r="427">
          <cell r="A427" t="str">
            <v>Сыч/Прод Коровино Российский 50% 200г НОВАЯ СЗМЖ  ОСТАНКИНО</v>
          </cell>
          <cell r="D427">
            <v>60</v>
          </cell>
          <cell r="F427">
            <v>60</v>
          </cell>
        </row>
        <row r="428">
          <cell r="A428" t="str">
            <v>Сыч/Прод Коровино Российский Оригин 50% ВЕС НОВАЯ (5 кг)  ОСТАНКИНО</v>
          </cell>
          <cell r="D428">
            <v>20</v>
          </cell>
          <cell r="F428">
            <v>20</v>
          </cell>
        </row>
        <row r="429">
          <cell r="A429" t="str">
            <v>Сыч/Прод Коровино Тильзитер 50% 200г НОВАЯ СЗМЖ  ОСТАНКИНО</v>
          </cell>
          <cell r="D429">
            <v>195</v>
          </cell>
          <cell r="F429">
            <v>195</v>
          </cell>
        </row>
        <row r="430">
          <cell r="A430" t="str">
            <v>Сыч/Прод Коровино Тильзитер Оригин 50% ВЕС НОВАЯ (5 кг брус) СЗМЖ  ОСТАНКИНО</v>
          </cell>
          <cell r="D430">
            <v>515</v>
          </cell>
          <cell r="F430">
            <v>515</v>
          </cell>
        </row>
        <row r="431">
          <cell r="A431" t="str">
            <v>Тавровская с натуральными сливками 3 с 0,5 кг г/т  ТАВР</v>
          </cell>
          <cell r="D431">
            <v>3</v>
          </cell>
          <cell r="F431">
            <v>3</v>
          </cell>
        </row>
        <row r="432">
          <cell r="A432" t="str">
            <v>Тильзитер сыр 45%ж, 180 г, фасованный Сыробогатов   Линия</v>
          </cell>
          <cell r="F432">
            <v>60</v>
          </cell>
        </row>
        <row r="433">
          <cell r="A433" t="str">
            <v>Торо Неро с/в "Эликатессе" 140 гр.шт.  СПК</v>
          </cell>
          <cell r="D433">
            <v>83</v>
          </cell>
          <cell r="F433">
            <v>83</v>
          </cell>
        </row>
        <row r="434">
          <cell r="A434" t="str">
            <v>У_092  Сосиски Баварские с сыром,  0.42кг,ПОКОМ</v>
          </cell>
          <cell r="F434">
            <v>2</v>
          </cell>
        </row>
        <row r="435">
          <cell r="A435" t="str">
            <v>Уши свиные копченые к пиву 0,15кг нар. д/ф шт.  СПК</v>
          </cell>
          <cell r="D435">
            <v>51</v>
          </cell>
          <cell r="F435">
            <v>51</v>
          </cell>
        </row>
        <row r="436">
          <cell r="A436" t="str">
            <v>Фестивальная с/к 0,10 кг.шт. нарезка (лоток с ср.защ.атм.)  СПК</v>
          </cell>
          <cell r="D436">
            <v>233</v>
          </cell>
          <cell r="F436">
            <v>233</v>
          </cell>
        </row>
        <row r="437">
          <cell r="A437" t="str">
            <v>Фестивальная с/к 0,235 кг.шт.  СПК</v>
          </cell>
          <cell r="D437">
            <v>828</v>
          </cell>
          <cell r="F437">
            <v>828</v>
          </cell>
        </row>
        <row r="438">
          <cell r="A438" t="str">
            <v>Фиетта классическая плавленый продукт, 55% ж, ТМ Сыробогатов, 200 г (ванночка)  Линия</v>
          </cell>
          <cell r="F438">
            <v>60</v>
          </cell>
        </row>
        <row r="439">
          <cell r="A439" t="str">
            <v>Фрай-пицца с ветчиной и грибами 3,0 кг. ВЕС.  ПОКОМ</v>
          </cell>
          <cell r="F439">
            <v>238.40299999999999</v>
          </cell>
        </row>
        <row r="440">
          <cell r="A440" t="str">
            <v>Фуэт с/в "Эликатессе" 0,20 кг.шт.  СПК</v>
          </cell>
          <cell r="D440">
            <v>1</v>
          </cell>
          <cell r="F440">
            <v>1</v>
          </cell>
        </row>
        <row r="441">
          <cell r="A441" t="str">
            <v>Фуэт с/в "Эликатессе" 160 гр.шт.  СПК</v>
          </cell>
          <cell r="D441">
            <v>171</v>
          </cell>
          <cell r="F441">
            <v>171</v>
          </cell>
        </row>
        <row r="442">
          <cell r="A442" t="str">
            <v>Хинкали Классические хинкали ВЕС,  ПОКОМ</v>
          </cell>
          <cell r="F442">
            <v>165</v>
          </cell>
        </row>
        <row r="443">
          <cell r="A443" t="str">
            <v>Хотстеры ТМ Горячая штучка ТС Хотстеры 0,25 кг зам  ПОКОМ</v>
          </cell>
          <cell r="D443">
            <v>45</v>
          </cell>
          <cell r="F443">
            <v>1786</v>
          </cell>
        </row>
        <row r="444">
          <cell r="A444" t="str">
            <v>Хрустящие крылышки острые к пиву ТМ Горячая штучка 0,3кг зам  ПОКОМ</v>
          </cell>
          <cell r="D444">
            <v>2</v>
          </cell>
          <cell r="F444">
            <v>122</v>
          </cell>
        </row>
        <row r="445">
          <cell r="A445" t="str">
            <v>Хрустящие крылышки ТМ Горячая штучка 0,3 кг зам  ПОКОМ</v>
          </cell>
          <cell r="F445">
            <v>163</v>
          </cell>
        </row>
        <row r="446">
          <cell r="A446" t="str">
            <v>Хрустящие крылышки. В панировке куриные жареные.ВЕС  ПОКОМ</v>
          </cell>
          <cell r="F446">
            <v>74.100999999999999</v>
          </cell>
        </row>
        <row r="447">
          <cell r="A447" t="str">
            <v>Чебупай сочное яблоко ТМ Горячая штучка 0,2 кг зам.  ПОКОМ</v>
          </cell>
          <cell r="D447">
            <v>18</v>
          </cell>
          <cell r="F447">
            <v>152</v>
          </cell>
        </row>
        <row r="448">
          <cell r="A448" t="str">
            <v>Чебупай спелая вишня ТМ Горячая штучка 0,2 кг зам.  ПОКОМ</v>
          </cell>
          <cell r="D448">
            <v>18</v>
          </cell>
          <cell r="F448">
            <v>250</v>
          </cell>
        </row>
        <row r="449">
          <cell r="A449" t="str">
            <v>Чебупели Курочка гриль ТМ Горячая штучка, 0,3 кг зам  ПОКОМ</v>
          </cell>
          <cell r="D449">
            <v>14</v>
          </cell>
          <cell r="F449">
            <v>652</v>
          </cell>
        </row>
        <row r="450">
          <cell r="A450" t="str">
            <v>Чебупицца курочка по-итальянски Горячая штучка 0,25 кг зам  ПОКОМ</v>
          </cell>
          <cell r="D450">
            <v>948</v>
          </cell>
          <cell r="F450">
            <v>2904</v>
          </cell>
        </row>
        <row r="451">
          <cell r="A451" t="str">
            <v>Чебупицца Пепперони ТМ Горячая штучка ТС Чебупицца 0.25кг зам  ПОКОМ</v>
          </cell>
          <cell r="D451">
            <v>815</v>
          </cell>
          <cell r="F451">
            <v>3137</v>
          </cell>
        </row>
        <row r="452">
          <cell r="A452" t="str">
            <v>Чебуреки Мясные вес 2,7  ПОКОМ</v>
          </cell>
          <cell r="F452">
            <v>167.20099999999999</v>
          </cell>
        </row>
        <row r="453">
          <cell r="A453" t="str">
            <v>Чебуреки с мясом, грибами и картофелем. ВЕС  ПОКОМ</v>
          </cell>
          <cell r="F453">
            <v>9.1</v>
          </cell>
        </row>
        <row r="454">
          <cell r="A454" t="str">
            <v>Чебуреки сочные, ВЕС, куриные жарен. зам  ПОКОМ</v>
          </cell>
          <cell r="D454">
            <v>5</v>
          </cell>
          <cell r="F454">
            <v>522.24</v>
          </cell>
        </row>
        <row r="455">
          <cell r="A455" t="str">
            <v>Чоризо с/к "Эликатессе" 0,20 кг.шт.  СПК</v>
          </cell>
          <cell r="D455">
            <v>11</v>
          </cell>
          <cell r="F455">
            <v>11</v>
          </cell>
        </row>
        <row r="456">
          <cell r="A456" t="str">
            <v>Шпикачки Русские (черева) (в ср.защ.атм.) "Высокий вкус"  СПК</v>
          </cell>
          <cell r="D456">
            <v>168</v>
          </cell>
          <cell r="F456">
            <v>168</v>
          </cell>
        </row>
        <row r="457">
          <cell r="A457" t="str">
            <v>Эдам сыр фасованный 45% ж, "Сыробогатов" 180г (флоупак)  Линия</v>
          </cell>
          <cell r="F457">
            <v>36</v>
          </cell>
        </row>
        <row r="458">
          <cell r="A458" t="str">
            <v>Эдам сыр, 45% ж (брус), ТМ Сыробогатов, г. Орёл  Линия</v>
          </cell>
          <cell r="F458">
            <v>16.149999999999999</v>
          </cell>
        </row>
        <row r="459">
          <cell r="A459" t="str">
            <v>Эликапреза с/в "Эликатессе" 0,10 кг.шт. нарезка (лоток с ср.защ.атм.)  СПК</v>
          </cell>
          <cell r="D459">
            <v>272</v>
          </cell>
          <cell r="F459">
            <v>272</v>
          </cell>
        </row>
        <row r="460">
          <cell r="A460" t="str">
            <v>Юбилейная с/к 0,10 кг.шт. нарезка (лоток с ср.защ.атм.)  СПК</v>
          </cell>
          <cell r="D460">
            <v>107</v>
          </cell>
          <cell r="F460">
            <v>107</v>
          </cell>
        </row>
        <row r="461">
          <cell r="A461" t="str">
            <v>Юбилейная с/к 0,235 кг.шт.  СПК</v>
          </cell>
          <cell r="D461">
            <v>1535</v>
          </cell>
          <cell r="F461">
            <v>1535</v>
          </cell>
        </row>
        <row r="462">
          <cell r="A462" t="str">
            <v>Янтарь сыр плавленый 50% ж, фольга 80г, ТМ Сыробогатов (150 суток)   Линия</v>
          </cell>
          <cell r="F462">
            <v>240</v>
          </cell>
        </row>
        <row r="463">
          <cell r="A463" t="str">
            <v>Янтарь сыр плавленый, ванночка 45% ж, 200 г, ТМ Сыробогатов   ЛИНИЯ</v>
          </cell>
          <cell r="F463">
            <v>120</v>
          </cell>
        </row>
        <row r="464">
          <cell r="A464" t="str">
            <v>Янтарь сыр плавленый, ванночка 45% ж, 400 г, ТМ Сыробогатов  Линия</v>
          </cell>
          <cell r="F464">
            <v>32</v>
          </cell>
        </row>
        <row r="465">
          <cell r="A465" t="str">
            <v>Итого</v>
          </cell>
          <cell r="D465">
            <v>151138.367</v>
          </cell>
          <cell r="F465">
            <v>334890.74699999997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11.08.2023 - 11.08.2023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20.152000000000001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12.23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208.15299999999999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90.424000000000007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158.30799999999999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633.46600000000001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43.222000000000001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363</v>
          </cell>
        </row>
        <row r="15">
          <cell r="A15" t="str">
            <v xml:space="preserve"> 022  Колбаса Вязанка со шпиком, вектор 0,5кг, ПОКОМ</v>
          </cell>
          <cell r="D15">
            <v>42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256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1094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1002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71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19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29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85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57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56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63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22</v>
          </cell>
        </row>
        <row r="27">
          <cell r="A27" t="str">
            <v xml:space="preserve"> 068  Колбаса Особая ТМ Особый рецепт, 0,5 кг, ПОКОМ</v>
          </cell>
          <cell r="D27">
            <v>24</v>
          </cell>
        </row>
        <row r="28">
          <cell r="A28" t="str">
            <v xml:space="preserve"> 079  Колбаса Сервелат Кремлевский,  0.35 кг, ПОКОМ</v>
          </cell>
          <cell r="D28">
            <v>16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250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893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79</v>
          </cell>
        </row>
        <row r="32">
          <cell r="A32" t="str">
            <v xml:space="preserve"> 092  Сосиски Баварские с сыром,  0.42кг,ПОКОМ</v>
          </cell>
          <cell r="D32">
            <v>1198</v>
          </cell>
        </row>
        <row r="33">
          <cell r="A33" t="str">
            <v xml:space="preserve"> 096  Сосиски Баварские,  0.42кг,ПОКОМ</v>
          </cell>
          <cell r="D33">
            <v>1529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365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97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347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79.7</v>
          </cell>
        </row>
        <row r="39">
          <cell r="A39" t="str">
            <v xml:space="preserve"> 201  Ветчина Нежная ТМ Особый рецепт, (2,5кг), ПОКОМ</v>
          </cell>
          <cell r="D39">
            <v>1548.0650000000001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46.292999999999999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119.551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0.8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2988.085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128.88800000000001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14.874000000000001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116.795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854.4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1277.6030000000001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45.085999999999999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60.301000000000002</v>
          </cell>
        </row>
        <row r="51">
          <cell r="A51" t="str">
            <v xml:space="preserve"> 240  Колбаса Салями охотничья, ВЕС. ПОКОМ</v>
          </cell>
          <cell r="D51">
            <v>3.3290000000000002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139.477</v>
          </cell>
        </row>
        <row r="53">
          <cell r="A53" t="str">
            <v xml:space="preserve"> 243  Колбаса Сервелат Зернистый, ВЕС.  ПОКОМ</v>
          </cell>
          <cell r="D53">
            <v>11.079000000000001</v>
          </cell>
        </row>
        <row r="54">
          <cell r="A54" t="str">
            <v xml:space="preserve"> 247  Сардельки Нежные, ВЕС.  ПОКОМ</v>
          </cell>
          <cell r="D54">
            <v>30.268999999999998</v>
          </cell>
        </row>
        <row r="55">
          <cell r="A55" t="str">
            <v xml:space="preserve"> 248  Сардельки Сочные ТМ Особый рецепт,   ПОКОМ</v>
          </cell>
          <cell r="D55">
            <v>48.476999999999997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293.22800000000001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21.096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35.573999999999998</v>
          </cell>
        </row>
        <row r="59">
          <cell r="A59" t="str">
            <v xml:space="preserve"> 263  Шпикачки Стародворские, ВЕС.  ПОКОМ</v>
          </cell>
          <cell r="D59">
            <v>28.442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113.31100000000001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53.965000000000003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66.262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379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1317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891</v>
          </cell>
        </row>
        <row r="66">
          <cell r="A66" t="str">
            <v xml:space="preserve"> 281  Сосиски Молочные для завтрака ТМ Особый рецепт, 0,4кг  ПОКОМ</v>
          </cell>
          <cell r="D66">
            <v>20</v>
          </cell>
        </row>
        <row r="67">
          <cell r="A67" t="str">
            <v xml:space="preserve"> 283  Сосиски Сочинки, ВЕС, ТМ Стародворье ПОКОМ</v>
          </cell>
          <cell r="D67">
            <v>91.239000000000004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49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205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62.253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1160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1594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D73">
            <v>12.933999999999999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D74">
            <v>21.422999999999998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155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315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192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47.485999999999997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437.92599999999999</v>
          </cell>
        </row>
        <row r="80">
          <cell r="A80" t="str">
            <v xml:space="preserve"> 316  Колбаса Нежная ТМ Зареченские ВЕС  ПОКОМ</v>
          </cell>
          <cell r="D80">
            <v>41.44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13.493</v>
          </cell>
        </row>
        <row r="82">
          <cell r="A82" t="str">
            <v xml:space="preserve"> 318  Сосиски Датские ТМ Зареченские, ВЕС  ПОКОМ</v>
          </cell>
          <cell r="D82">
            <v>435.29399999999998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1254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1041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8.1869999999999994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287.47500000000002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59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108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82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42.417000000000002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D92">
            <v>69.668999999999997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82.573999999999998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67.512</v>
          </cell>
        </row>
        <row r="95">
          <cell r="A95" t="str">
            <v xml:space="preserve"> 348  Колбаса Молочная оригинальная ТМ Особый рецепт. большой батон, ВЕС ПОКОМ</v>
          </cell>
          <cell r="D95">
            <v>47.682000000000002</v>
          </cell>
        </row>
        <row r="96">
          <cell r="A96" t="str">
            <v xml:space="preserve"> 349  Сосиски Сочные без свинины ТМ Особый рецепт, ВЕС ПОКОМ</v>
          </cell>
          <cell r="D96">
            <v>2.629</v>
          </cell>
        </row>
        <row r="97">
          <cell r="A97" t="str">
            <v xml:space="preserve"> 350  Сосиски Сочные без свинины ТМ Особый рецепт 0,4 кг. ПОКОМ</v>
          </cell>
          <cell r="D97">
            <v>11</v>
          </cell>
        </row>
        <row r="98">
          <cell r="A98" t="str">
            <v xml:space="preserve"> 351  Колбаса Стародворская без Шпика 0,4 кг. ТМ Стародворье  ПОКОМ</v>
          </cell>
          <cell r="D98">
            <v>1</v>
          </cell>
        </row>
        <row r="99">
          <cell r="A99" t="str">
            <v xml:space="preserve"> 352  Ветчина Нежная с нежным филе 0,4 кг ТМ Особый рецепт  ПОКОМ</v>
          </cell>
          <cell r="D99">
            <v>5</v>
          </cell>
        </row>
        <row r="100">
          <cell r="A100" t="str">
            <v>3215 ВЕТЧ.МЯСНАЯ Папа может п/о 0.4кг 8шт.    ОСТАНКИНО</v>
          </cell>
          <cell r="D100">
            <v>52</v>
          </cell>
        </row>
        <row r="101">
          <cell r="A101" t="str">
            <v>3248 ДОКТОРСКАЯ ТРАДИЦ. вар п/о ОСТАНКИНО</v>
          </cell>
          <cell r="D101">
            <v>6.2779999999999996</v>
          </cell>
        </row>
        <row r="102">
          <cell r="A102" t="str">
            <v>3678 СОЧНЫЕ сос п/о мгс 2*2     ОСТАНКИНО</v>
          </cell>
          <cell r="D102">
            <v>946.17700000000002</v>
          </cell>
        </row>
        <row r="103">
          <cell r="A103" t="str">
            <v>3717 СОЧНЫЕ сос п/о мгс 1*6 ОСТАНКИНО</v>
          </cell>
          <cell r="D103">
            <v>431.28899999999999</v>
          </cell>
        </row>
        <row r="104">
          <cell r="A104" t="str">
            <v>4063 МЯСНАЯ Папа может вар п/о_Л   ОСТАНКИНО</v>
          </cell>
          <cell r="D104">
            <v>599.952</v>
          </cell>
        </row>
        <row r="105">
          <cell r="A105" t="str">
            <v>4117 ЭКСТРА Папа может с/к в/у_Л   ОСТАНКИНО</v>
          </cell>
          <cell r="D105">
            <v>8.6760000000000002</v>
          </cell>
        </row>
        <row r="106">
          <cell r="A106" t="str">
            <v>4574 Мясная со шпиком Папа может вар п/о ОСТАНКИНО</v>
          </cell>
          <cell r="D106">
            <v>27.151</v>
          </cell>
        </row>
        <row r="107">
          <cell r="A107" t="str">
            <v>4611 ВЕТЧ.ЛЮБИТЕЛЬСКАЯ п/о 0.4кг ОСТАНКИНО</v>
          </cell>
          <cell r="D107">
            <v>13</v>
          </cell>
        </row>
        <row r="108">
          <cell r="A108" t="str">
            <v>4614 ВЕТЧ.ЛЮБИТЕЛЬСКАЯ п/о _ ОСТАНКИНО</v>
          </cell>
          <cell r="D108">
            <v>73.548000000000002</v>
          </cell>
        </row>
        <row r="109">
          <cell r="A109" t="str">
            <v>4813 ФИЛЕЙНАЯ Папа может вар п/о_Л   ОСТАНКИНО</v>
          </cell>
          <cell r="D109">
            <v>165.82400000000001</v>
          </cell>
        </row>
        <row r="110">
          <cell r="A110" t="str">
            <v>4993 САЛЯМИ ИТАЛЬЯНСКАЯ с/к в/у 1/250*8_120c ОСТАНКИНО</v>
          </cell>
          <cell r="D110">
            <v>136</v>
          </cell>
        </row>
        <row r="111">
          <cell r="A111" t="str">
            <v>5160 Мясной пашт п/о 0,150 ОСТАНКИНО</v>
          </cell>
          <cell r="D111">
            <v>15</v>
          </cell>
        </row>
        <row r="112">
          <cell r="A112" t="str">
            <v>5161 Печеночный пашт 0,150 ОСТАНКИНО</v>
          </cell>
          <cell r="D112">
            <v>8</v>
          </cell>
        </row>
        <row r="113">
          <cell r="A113" t="str">
            <v>5246 ДОКТОРСКАЯ ПРЕМИУМ вар б/о мгс_30с ОСТАНКИНО</v>
          </cell>
          <cell r="D113">
            <v>49.012</v>
          </cell>
        </row>
        <row r="114">
          <cell r="A114" t="str">
            <v>5247 РУССКАЯ ПРЕМИУМ вар б/о мгс_30с ОСТАНКИНО</v>
          </cell>
          <cell r="D114">
            <v>32.69</v>
          </cell>
        </row>
        <row r="115">
          <cell r="A115" t="str">
            <v>5336 ОСОБАЯ вар п/о  ОСТАНКИНО</v>
          </cell>
          <cell r="D115">
            <v>6.069</v>
          </cell>
        </row>
        <row r="116">
          <cell r="A116" t="str">
            <v>5337 ОСОБАЯ СО ШПИКОМ вар п/о  ОСТАНКИНО</v>
          </cell>
          <cell r="D116">
            <v>5.9749999999999996</v>
          </cell>
        </row>
        <row r="117">
          <cell r="A117" t="str">
            <v>5341 СЕРВЕЛАТ ОХОТНИЧИЙ в/к в/у  ОСТАНКИНО</v>
          </cell>
          <cell r="D117">
            <v>90.850999999999999</v>
          </cell>
        </row>
        <row r="118">
          <cell r="A118" t="str">
            <v>5483 ЭКСТРА Папа может с/к в/у 1/250 8шт.   ОСТАНКИНО</v>
          </cell>
          <cell r="D118">
            <v>307</v>
          </cell>
        </row>
        <row r="119">
          <cell r="A119" t="str">
            <v>5489 СЕРВЕЛАТ ЗЕРНИСТЫЙ Папа может в/к в/у  ОСТАНКИНО</v>
          </cell>
          <cell r="D119">
            <v>3.5150000000000001</v>
          </cell>
        </row>
        <row r="120">
          <cell r="A120" t="str">
            <v>5532 СОЧНЫЕ сос п/о мгс 0.45кг 10шт_45с   ОСТАНКИНО</v>
          </cell>
          <cell r="D120">
            <v>1811</v>
          </cell>
        </row>
        <row r="121">
          <cell r="A121" t="str">
            <v>5544 Сервелат Финский в/к в/у_45с НОВАЯ ОСТАНКИНО</v>
          </cell>
          <cell r="D121">
            <v>416.76400000000001</v>
          </cell>
        </row>
        <row r="122">
          <cell r="A122" t="str">
            <v>5682 САЛЯМИ МЕЛКОЗЕРНЕНАЯ с/к в/у 1/120_60с   ОСТАНКИНО</v>
          </cell>
          <cell r="D122">
            <v>592</v>
          </cell>
        </row>
        <row r="123">
          <cell r="A123" t="str">
            <v>5706 АРОМАТНАЯ Папа может с/к в/у 1/250 8шт.  ОСТАНКИНО</v>
          </cell>
          <cell r="D123">
            <v>200</v>
          </cell>
        </row>
        <row r="124">
          <cell r="A124" t="str">
            <v>5708 ПОСОЛЬСКАЯ Папа может с/к в/у ОСТАНКИНО</v>
          </cell>
          <cell r="D124">
            <v>151.279</v>
          </cell>
        </row>
        <row r="125">
          <cell r="A125" t="str">
            <v>5818 МЯСНЫЕ Папа может сос п/о мгс 1*3_45с   ОСТАНКИНО</v>
          </cell>
          <cell r="D125">
            <v>80.992000000000004</v>
          </cell>
        </row>
        <row r="126">
          <cell r="A126" t="str">
            <v>5819 МЯСНЫЕ Папа может сос п/о в/у 0,4кг_45с  ОСТАНКИНО</v>
          </cell>
          <cell r="D126">
            <v>159</v>
          </cell>
        </row>
        <row r="127">
          <cell r="A127" t="str">
            <v>5820 СЛИВОЧНЫЕ Папа может сос п/о мгс 2*2_45с   ОСТАНКИНО</v>
          </cell>
          <cell r="D127">
            <v>32.929000000000002</v>
          </cell>
        </row>
        <row r="128">
          <cell r="A128" t="str">
            <v>5821 СЛИВОЧНЫЕ ПМ сос п/о мгс 0.450кг_45с   ОСТАНКИНО</v>
          </cell>
          <cell r="D128">
            <v>210</v>
          </cell>
        </row>
        <row r="129">
          <cell r="A129" t="str">
            <v>5851 ЭКСТРА Папа может вар п/о   ОСТАНКИНО</v>
          </cell>
          <cell r="D129">
            <v>134.87200000000001</v>
          </cell>
        </row>
        <row r="130">
          <cell r="A130" t="str">
            <v>5931 ОХОТНИЧЬЯ Папа может с/к в/у 1/220 8шт.   ОСТАНКИНО</v>
          </cell>
          <cell r="D130">
            <v>212</v>
          </cell>
        </row>
        <row r="131">
          <cell r="A131" t="str">
            <v>5992 ВРЕМЯ ОКРОШКИ Папа может вар п/о 0.4кг   ОСТАНКИНО</v>
          </cell>
          <cell r="D131">
            <v>17</v>
          </cell>
        </row>
        <row r="132">
          <cell r="A132" t="str">
            <v>5997 ОСОБАЯ Коровино вар п/о  ОСТАНКИНО</v>
          </cell>
          <cell r="D132">
            <v>62.445999999999998</v>
          </cell>
        </row>
        <row r="133">
          <cell r="A133" t="str">
            <v>6042 МОЛОЧНЫЕ К ЗАВТРАКУ сос п/о в/у 0.4кг   ОСТАНКИНО</v>
          </cell>
          <cell r="D133">
            <v>448</v>
          </cell>
        </row>
        <row r="134">
          <cell r="A134" t="str">
            <v>6062 МОЛОЧНЫЕ К ЗАВТРАКУ сос п/о мгс 2*2   ОСТАНКИНО</v>
          </cell>
          <cell r="D134">
            <v>215.834</v>
          </cell>
        </row>
        <row r="135">
          <cell r="A135" t="str">
            <v>6123 МОЛОЧНЫЕ КЛАССИЧЕСКИЕ ПМ сос п/о мгс 2*4   ОСТАНКИНО</v>
          </cell>
          <cell r="D135">
            <v>240.09899999999999</v>
          </cell>
        </row>
        <row r="136">
          <cell r="A136" t="str">
            <v>6279 КОРЕЙКА ПО-ОСТ.к/в в/с с/н в/у 1/150_45с  ОСТАНКИНО</v>
          </cell>
          <cell r="D136">
            <v>29</v>
          </cell>
        </row>
        <row r="137">
          <cell r="A137" t="str">
            <v>6281 СВИНИНА ДЕЛИКАТ. к/в мл/к в/у 0.3кг 45с  ОСТАНКИНО</v>
          </cell>
          <cell r="D137">
            <v>190</v>
          </cell>
        </row>
        <row r="138">
          <cell r="A138" t="str">
            <v>6297 ФИЛЕЙНЫЕ сос ц/о в/у 1/270 12шт_45с  ОСТАНКИНО</v>
          </cell>
          <cell r="D138">
            <v>747</v>
          </cell>
        </row>
        <row r="139">
          <cell r="A139" t="str">
            <v>6325 ДОКТОРСКАЯ ПРЕМИУМ вар п/о 0.4кг 8шт.  ОСТАНКИНО</v>
          </cell>
          <cell r="D139">
            <v>179</v>
          </cell>
        </row>
        <row r="140">
          <cell r="A140" t="str">
            <v>6333 МЯСНАЯ Папа может вар п/о 0.4кг 8шт.  ОСТАНКИНО</v>
          </cell>
          <cell r="D140">
            <v>1574</v>
          </cell>
        </row>
        <row r="141">
          <cell r="A141" t="str">
            <v>6348 ФИЛЕЙНАЯ Папа может вар п/о 0,4кг 8шт.  ОСТАНКИНО</v>
          </cell>
          <cell r="D141">
            <v>1406</v>
          </cell>
        </row>
        <row r="142">
          <cell r="A142" t="str">
            <v>6353 ЭКСТРА Папа может вар п/о 0.4кг 8шт.  ОСТАНКИНО</v>
          </cell>
          <cell r="D142">
            <v>508</v>
          </cell>
        </row>
        <row r="143">
          <cell r="A143" t="str">
            <v>6365 СЕРВЕЛАТ КАРЕЛЬСКИЙ ПМ в/к в/у 0.28кг  ОСТАНКИНО</v>
          </cell>
          <cell r="D143">
            <v>753</v>
          </cell>
        </row>
        <row r="144">
          <cell r="A144" t="str">
            <v>6372 СЕРВЕЛАТ ОХОТНИЧИЙ ПМ в/к в/у 0.35кг 8шт  ОСТАНКИНО</v>
          </cell>
          <cell r="D144">
            <v>880</v>
          </cell>
        </row>
        <row r="145">
          <cell r="A145" t="str">
            <v>6375 СЕРВЕЛАТ ПРИМА в/к в/у 0.28кг 8шт.  ОСТАНКИНО</v>
          </cell>
          <cell r="D145">
            <v>60</v>
          </cell>
        </row>
        <row r="146">
          <cell r="A146" t="str">
            <v>6397 БОЯNСКАЯ Папа может п/к в/у 0.28кг 8шт.  ОСТАНКИНО</v>
          </cell>
          <cell r="D146">
            <v>337</v>
          </cell>
        </row>
        <row r="147">
          <cell r="A147" t="str">
            <v>6400 ВЕНСКАЯ САЛЯМИ п/к в/у 0.28кг 8шт.  ОСТАНКИНО</v>
          </cell>
          <cell r="D147">
            <v>170</v>
          </cell>
        </row>
        <row r="148">
          <cell r="A148" t="str">
            <v>6415 БАЛЫКОВАЯ Коровино п/к в/у 0.84кг 6шт.  ОСТАНКИНО</v>
          </cell>
          <cell r="D148">
            <v>132</v>
          </cell>
        </row>
        <row r="149">
          <cell r="A149" t="str">
            <v>6427 КЛАССИЧЕСКАЯ ПМ вар п/о 0.35кг 8шт. ОСТАНКИНО</v>
          </cell>
          <cell r="D149">
            <v>397</v>
          </cell>
        </row>
        <row r="150">
          <cell r="A150" t="str">
            <v>6428 СОЧНЫЙ ГРИЛЬ ПМ сос п/о мгс 0.45кг 8шт.  ОСТАНКИНО</v>
          </cell>
          <cell r="D150">
            <v>444</v>
          </cell>
        </row>
        <row r="151">
          <cell r="A151" t="str">
            <v>6438 БОГАТЫРСКИЕ Папа Может сос п/о в/у 0,3кг  ОСТАНКИНО</v>
          </cell>
          <cell r="D151">
            <v>163</v>
          </cell>
        </row>
        <row r="152">
          <cell r="A152" t="str">
            <v>6439 ХОТ-ДОГ Папа может сос п/о мгс 0.38кг  ОСТАНКИНО</v>
          </cell>
          <cell r="D152">
            <v>120</v>
          </cell>
        </row>
        <row r="153">
          <cell r="A153" t="str">
            <v>6448 СВИНИНА МАДЕРА с/к с/н в/у 1/100 10шт.   ОСТАНКИНО</v>
          </cell>
          <cell r="D153">
            <v>51</v>
          </cell>
        </row>
        <row r="154">
          <cell r="A154" t="str">
            <v>6450 БЕКОН с/к с/н в/у 1/100 10шт.  ОСТАНКИНО</v>
          </cell>
          <cell r="D154">
            <v>78</v>
          </cell>
        </row>
        <row r="155">
          <cell r="A155" t="str">
            <v>6453 ЭКСТРА Папа может с/к с/н в/у 1/100 14шт.   ОСТАНКИНО</v>
          </cell>
          <cell r="D155">
            <v>333</v>
          </cell>
        </row>
        <row r="156">
          <cell r="A156" t="str">
            <v>6454 АРОМАТНАЯ с/к с/н в/у 1/100 14шт.  ОСТАНКИНО</v>
          </cell>
          <cell r="D156">
            <v>381</v>
          </cell>
        </row>
        <row r="157">
          <cell r="A157" t="str">
            <v>6461 СОЧНЫЙ ГРИЛЬ ПМ сос п/о мгс 1*6  ОСТАНКИНО</v>
          </cell>
          <cell r="D157">
            <v>31.273</v>
          </cell>
        </row>
        <row r="158">
          <cell r="A158" t="str">
            <v>6475 С СЫРОМ Папа может сос ц/о мгс 0.4кг6шт  ОСТАНКИНО</v>
          </cell>
          <cell r="D158">
            <v>112</v>
          </cell>
        </row>
        <row r="159">
          <cell r="A159" t="str">
            <v>6500 КАРБОНАД к/в с/н в/у 1/150 8шт.  ОСТАНКИНО</v>
          </cell>
          <cell r="D159">
            <v>29</v>
          </cell>
        </row>
        <row r="160">
          <cell r="A160" t="str">
            <v>6509 СЕРВЕЛАТ ФИНСКИЙ ПМ в/к в/у 0,35кг 8шт.  ОСТАНКИНО</v>
          </cell>
          <cell r="D160">
            <v>1492</v>
          </cell>
        </row>
        <row r="161">
          <cell r="A161" t="str">
            <v>6510 СЕРВЕЛАТ ЗЕРНИСТЫЙ ПМ в/к в/у 0.35кг  ОСТАНКИНО</v>
          </cell>
          <cell r="D161">
            <v>1208</v>
          </cell>
        </row>
        <row r="162">
          <cell r="A162" t="str">
            <v>6517 БОГАТЫРСКИЕ Папа Может сос п/о 1*6  ОСТАНКИНО</v>
          </cell>
          <cell r="D162">
            <v>7.3360000000000003</v>
          </cell>
        </row>
        <row r="163">
          <cell r="A163" t="str">
            <v>6527 ШПИКАЧКИ СОЧНЫЕ ПМ сар б/о мгс 1*3 45с ОСТАНКИНО</v>
          </cell>
          <cell r="D163">
            <v>103.045</v>
          </cell>
        </row>
        <row r="164">
          <cell r="A164" t="str">
            <v>6534 СЕРВЕЛАТ ФИНСКИЙ СН в/к п/о 0.35кг 8шт  ОСТАНКИНО</v>
          </cell>
          <cell r="D164">
            <v>95</v>
          </cell>
        </row>
        <row r="165">
          <cell r="A165" t="str">
            <v>6535 СЕРВЕЛАТ ОРЕХОВЫЙ СН в/к п/о 0,35кг 8шт.  ОСТАНКИНО</v>
          </cell>
          <cell r="D165">
            <v>178</v>
          </cell>
        </row>
        <row r="166">
          <cell r="A166" t="str">
            <v>6562 СЕРВЕЛАТ КАРЕЛЬСКИЙ СН в/к в/у 0,28кг  ОСТАНКИНО</v>
          </cell>
          <cell r="D166">
            <v>250</v>
          </cell>
        </row>
        <row r="167">
          <cell r="A167" t="str">
            <v>6563 СЛИВОЧНЫЕ СН сос п/о мгс 1*6  ОСТАНКИНО</v>
          </cell>
          <cell r="D167">
            <v>11.755000000000001</v>
          </cell>
        </row>
        <row r="168">
          <cell r="A168" t="str">
            <v>6564 СЕРВЕЛАТ ОРЕХОВЫЙ ПМ в/к в/у 0.31кг 8шт.  ОСТАНКИНО</v>
          </cell>
          <cell r="D168">
            <v>38</v>
          </cell>
        </row>
        <row r="169">
          <cell r="A169" t="str">
            <v>6566 СЕРВЕЛАТ С БЕЛ.ГРИБАМИ в/к в/у 0,31кг  ОСТАНКИНО</v>
          </cell>
          <cell r="D169">
            <v>5</v>
          </cell>
        </row>
        <row r="170">
          <cell r="A170" t="str">
            <v>6589 МОЛОЧНЫЕ ГОСТ СН сос п/о мгс 0.41кг 10шт  ОСТАНКИНО</v>
          </cell>
          <cell r="D170">
            <v>62</v>
          </cell>
        </row>
        <row r="171">
          <cell r="A171" t="str">
            <v>6590 СЛИВОЧНЫЕ СН сос п/о мгс 0.41кг 10шт.  ОСТАНКИНО</v>
          </cell>
          <cell r="D171">
            <v>129</v>
          </cell>
        </row>
        <row r="172">
          <cell r="A172" t="str">
            <v>6592 ДОКТОРСКАЯ СН вар п/о  ОСТАНКИНО</v>
          </cell>
          <cell r="D172">
            <v>24.446000000000002</v>
          </cell>
        </row>
        <row r="173">
          <cell r="A173" t="str">
            <v>6593 ДОКТОРСКАЯ СН вар п/о 0.45кг 8шт.  ОСТАНКИНО</v>
          </cell>
          <cell r="D173">
            <v>57</v>
          </cell>
        </row>
        <row r="174">
          <cell r="A174" t="str">
            <v>6594 МОЛОЧНАЯ СН вар п/о  ОСТАНКИНО</v>
          </cell>
          <cell r="D174">
            <v>42.320999999999998</v>
          </cell>
        </row>
        <row r="175">
          <cell r="A175" t="str">
            <v>6595 МОЛОЧНАЯ СН вар п/о 0.45кг 8шт.  ОСТАНКИНО</v>
          </cell>
          <cell r="D175">
            <v>91</v>
          </cell>
        </row>
        <row r="176">
          <cell r="A176" t="str">
            <v>6596 РУССКАЯ СН вар п/о  ОСТАНКИНО</v>
          </cell>
          <cell r="D176">
            <v>4.0990000000000002</v>
          </cell>
        </row>
        <row r="177">
          <cell r="A177" t="str">
            <v>6597 РУССКАЯ СН вар п/о 0.45кг 8шт.  ОСТАНКИНО</v>
          </cell>
          <cell r="D177">
            <v>10</v>
          </cell>
        </row>
        <row r="178">
          <cell r="A178" t="str">
            <v>6601 ГОВЯЖЬИ СН сос п/о мгс 1*6  ОСТАНКИНО</v>
          </cell>
          <cell r="D178">
            <v>32.951000000000001</v>
          </cell>
        </row>
        <row r="179">
          <cell r="A179" t="str">
            <v>6606 СЫТНЫЕ Папа может сар б/о мгс 1*3 45с  ОСТАНКИНО</v>
          </cell>
          <cell r="D179">
            <v>28.797000000000001</v>
          </cell>
        </row>
        <row r="180">
          <cell r="A180" t="str">
            <v>6636 БАЛЫКОВАЯ СН в/к п/о 0,35кг 8шт  ОСТАНКИНО</v>
          </cell>
          <cell r="D180">
            <v>5</v>
          </cell>
        </row>
        <row r="181">
          <cell r="A181" t="str">
            <v>6641 СЛИВОЧНЫЕ ПМ сос п/о мгс 0,41кг 10шт.  ОСТАНКИНО</v>
          </cell>
          <cell r="D181">
            <v>22</v>
          </cell>
        </row>
        <row r="182">
          <cell r="A182" t="str">
            <v>6642 СОЧНЫЙ ГРИЛЬ ПМ сос п/о мгс 0,41кг 8шт.  ОСТАНКИНО</v>
          </cell>
          <cell r="D182">
            <v>29</v>
          </cell>
        </row>
        <row r="183">
          <cell r="A183" t="str">
            <v>6648 СОЧНЫЕ Папа может сар п/о мгс 1*3  ОСТАНКИНО</v>
          </cell>
          <cell r="D183">
            <v>12.505000000000001</v>
          </cell>
        </row>
        <row r="184">
          <cell r="A184" t="str">
            <v>6650 СОЧНЫЕ С СЫРОМ ПМ сар п/о мгс 1*3  ОСТАНКИНО</v>
          </cell>
          <cell r="D184">
            <v>13.896000000000001</v>
          </cell>
        </row>
        <row r="185">
          <cell r="A185" t="str">
            <v>6652 ШПИКАЧКИ СОЧНЫЕ С БЕКОНОМ п/о мгс 1*3  ОСТАНКИНО</v>
          </cell>
          <cell r="D185">
            <v>12.776</v>
          </cell>
        </row>
        <row r="186">
          <cell r="A186" t="str">
            <v>6655 ГРУДИНКА КЛАССИЧЕСКАЯ к/в с/в в/у 1/100  ОСТАНКИНО</v>
          </cell>
          <cell r="D186">
            <v>10</v>
          </cell>
        </row>
        <row r="187">
          <cell r="A187" t="str">
            <v>6658 АРОМАТНАЯ С ЧЕСНОЧКОМ СН в/к мтс 0.330кг  ОСТАНКИНО</v>
          </cell>
          <cell r="D187">
            <v>27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62</v>
          </cell>
        </row>
        <row r="189">
          <cell r="A189" t="str">
            <v>БОНУС_Готовые чебупели сочные с мясом ТМ Горячая штучка  0,3кг зам    ПОКОМ</v>
          </cell>
          <cell r="D189">
            <v>77</v>
          </cell>
        </row>
        <row r="190">
          <cell r="A190" t="str">
            <v>БОНУС_Колбаса вареная Филейская ТМ Вязанка. ВЕС  ПОКОМ</v>
          </cell>
          <cell r="D190">
            <v>108.285</v>
          </cell>
        </row>
        <row r="191">
          <cell r="A191" t="str">
            <v>БОНУС_Колбаса Мясорубская с рубленой грудинкой 0,35кг срез ТМ Стародворье  ПОКОМ</v>
          </cell>
          <cell r="D191">
            <v>49</v>
          </cell>
        </row>
        <row r="192">
          <cell r="A192" t="str">
            <v>БОНУС_Колбаса Мясорубская с рубленой грудинкой ВЕС ТМ Стародворье  ПОКОМ</v>
          </cell>
          <cell r="D192">
            <v>51.582999999999998</v>
          </cell>
        </row>
        <row r="193">
          <cell r="A193" t="str">
            <v>БОНУС_Пельмени Отборные из свинины и говядины 0,9 кг ТМ Стародворье ТС Медвежье ушко  ПОКОМ</v>
          </cell>
          <cell r="D193">
            <v>54</v>
          </cell>
        </row>
        <row r="194">
          <cell r="A194" t="str">
            <v>БОНУС_Сосиски Баварские,  0.42кг,ПОКОМ</v>
          </cell>
          <cell r="D194">
            <v>201</v>
          </cell>
        </row>
        <row r="195">
          <cell r="A195" t="str">
            <v>БОНУС_Фрайпицца с ветчиной и грибами 3,0 кг. ВЕС.  ПОКОМ</v>
          </cell>
          <cell r="D195">
            <v>9</v>
          </cell>
        </row>
        <row r="196">
          <cell r="A196" t="str">
            <v>Бутербродная вареная 0,47 кг шт.  СПК</v>
          </cell>
          <cell r="D196">
            <v>3</v>
          </cell>
        </row>
        <row r="197">
          <cell r="A197" t="str">
            <v>Вареники замороженные "Благолепные" с картофелем и грибами. ВЕС  ПОКОМ</v>
          </cell>
          <cell r="D197">
            <v>15</v>
          </cell>
        </row>
        <row r="198">
          <cell r="A198" t="str">
            <v>Вацлавская вареная 400 гр.шт.  СПК</v>
          </cell>
          <cell r="D198">
            <v>3</v>
          </cell>
        </row>
        <row r="199">
          <cell r="A199" t="str">
            <v>Ветчина Вацлавская 400 гр.шт.  СПК</v>
          </cell>
          <cell r="D199">
            <v>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62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434</v>
          </cell>
        </row>
        <row r="202">
          <cell r="A202" t="str">
            <v>Готовые чебупели сочные с мясом ТМ Горячая штучка  0,3кг зам  ПОКОМ</v>
          </cell>
          <cell r="D202">
            <v>210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265</v>
          </cell>
        </row>
        <row r="204">
          <cell r="A204" t="str">
            <v>Дельгаро с/в "Эликатессе" 140 гр.шт.  СПК</v>
          </cell>
          <cell r="D204">
            <v>49</v>
          </cell>
        </row>
        <row r="205">
          <cell r="A205" t="str">
            <v>Деревенская с чесночком и сальцем п/к (черева) 390 гр.шт. термоус. пак.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5</v>
          </cell>
        </row>
        <row r="207">
          <cell r="A207" t="str">
            <v>Домашняя п/к "Сибирский стандарт" (черева) (в ср.защ.атм.)  СПК</v>
          </cell>
          <cell r="D207">
            <v>31.744</v>
          </cell>
        </row>
        <row r="208">
          <cell r="A208" t="str">
            <v>Жар-боллы с курочкой и сыром, ВЕС  ПОКОМ</v>
          </cell>
          <cell r="D208">
            <v>45.7</v>
          </cell>
        </row>
        <row r="209">
          <cell r="A209" t="str">
            <v>Жар-ладушки с клубникой и вишней. Жареные с начинкой.ВЕС  ПОКОМ</v>
          </cell>
          <cell r="D209">
            <v>3.7</v>
          </cell>
        </row>
        <row r="210">
          <cell r="A210" t="str">
            <v>Жар-ладушки с мясом. ВЕС  ПОКОМ</v>
          </cell>
          <cell r="D210">
            <v>59.2</v>
          </cell>
        </row>
        <row r="211">
          <cell r="A211" t="str">
            <v>Жар-ладушки с яблоком и грушей, ВЕС  ПОКОМ</v>
          </cell>
          <cell r="D211">
            <v>11.1</v>
          </cell>
        </row>
        <row r="212">
          <cell r="A212" t="str">
            <v>Карбонад Юбилейный термоус.пак.  СПК</v>
          </cell>
          <cell r="D212">
            <v>11.031000000000001</v>
          </cell>
        </row>
        <row r="213">
          <cell r="A213" t="str">
            <v>Классика с/к 235 гр.шт. "Высокий вкус"  СПК</v>
          </cell>
          <cell r="D213">
            <v>32</v>
          </cell>
        </row>
        <row r="214">
          <cell r="A214" t="str">
            <v>Классическая с/к "Сибирский стандарт" 560 гр.шт.  СПК</v>
          </cell>
          <cell r="D214">
            <v>162</v>
          </cell>
        </row>
        <row r="215">
          <cell r="A215" t="str">
            <v>Колбаски БОЛЬШИЕ МЯСЬОНЫ с/к "Сибирский стандарт" 0,3 кг.шт. (в ср.защ.атм.)  СПК</v>
          </cell>
          <cell r="D215">
            <v>750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417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359</v>
          </cell>
        </row>
        <row r="218">
          <cell r="A218" t="str">
            <v>Круггетсы с сырным соусом ТМ Горячая штучка 0,25 кг зам  ПОКОМ</v>
          </cell>
          <cell r="D218">
            <v>279</v>
          </cell>
        </row>
        <row r="219">
          <cell r="A219" t="str">
            <v>Круггетсы сочные ТМ Горячая штучка ТС Круггетсы 0,25 кг зам  ПОКОМ</v>
          </cell>
          <cell r="D219">
            <v>275</v>
          </cell>
        </row>
        <row r="220">
          <cell r="A220" t="str">
            <v>Ла Фаворте с/в "Эликатессе" 140 гр.шт.  СПК</v>
          </cell>
          <cell r="D220">
            <v>53</v>
          </cell>
        </row>
        <row r="221">
          <cell r="A221" t="str">
            <v>Ливерная Печеночная "Просто выгодно" 0,3 кг.шт.  СПК</v>
          </cell>
          <cell r="D221">
            <v>6</v>
          </cell>
        </row>
        <row r="222">
          <cell r="A222" t="str">
            <v>Мини-сосиски в тесте "Фрайпики" 1,8кг ВЕС,  ПОКОМ</v>
          </cell>
          <cell r="D222">
            <v>3.6</v>
          </cell>
        </row>
        <row r="223">
          <cell r="A223" t="str">
            <v>Мини-сосиски в тесте "Фрайпики" 3,7кг ВЕС,  ПОКОМ</v>
          </cell>
          <cell r="D223">
            <v>65.900000000000006</v>
          </cell>
        </row>
        <row r="224">
          <cell r="A224" t="str">
            <v>Московская С/К п/с МП в/у порц. нарезка 200 г г/т  ТАВР</v>
          </cell>
          <cell r="D224">
            <v>27</v>
          </cell>
        </row>
        <row r="225">
          <cell r="A225" t="str">
            <v>Наггетсы из печи 0,25кг ТМ Вязанка ТС Няняггетсы Сливушки замор.  ПОКОМ</v>
          </cell>
          <cell r="D225">
            <v>598</v>
          </cell>
        </row>
        <row r="226">
          <cell r="A226" t="str">
            <v>Наггетсы Нагетосы Сочная курочка ТМ Горячая штучка 0,25 кг зам  ПОКОМ</v>
          </cell>
          <cell r="D226">
            <v>518</v>
          </cell>
        </row>
        <row r="227">
          <cell r="A227" t="str">
            <v>Наггетсы с индейкой 0,25кг ТМ Вязанка ТС Няняггетсы Сливушки НД2 замор.  ПОКОМ</v>
          </cell>
          <cell r="D227">
            <v>563</v>
          </cell>
        </row>
        <row r="228">
          <cell r="A228" t="str">
            <v>Наггетсы хрустящие п/ф ВЕС ПОКОМ</v>
          </cell>
          <cell r="D228">
            <v>108</v>
          </cell>
        </row>
        <row r="229">
          <cell r="A229" t="str">
            <v>Оригинальная с перцем с/к  СПК</v>
          </cell>
          <cell r="D229">
            <v>208.494</v>
          </cell>
        </row>
        <row r="230">
          <cell r="A230" t="str">
            <v>Оригинальная с перцем с/к "Сибирский стандарт" 560 гр.шт.  СПК</v>
          </cell>
          <cell r="D230">
            <v>198</v>
          </cell>
        </row>
        <row r="231">
          <cell r="A231" t="str">
            <v>Пельмени Grandmeni со сливочным маслом Горячая штучка 0,75 кг ПОКОМ</v>
          </cell>
          <cell r="D231">
            <v>224</v>
          </cell>
        </row>
        <row r="232">
          <cell r="A232" t="str">
            <v>Пельмени Бигбули #МЕГАВКУСИЩЕ с сочной грудинкой 0,43 кг  ПОКОМ</v>
          </cell>
          <cell r="D232">
            <v>22</v>
          </cell>
        </row>
        <row r="233">
          <cell r="A233" t="str">
            <v>Пельмени Бигбули #МЕГАВКУСИЩЕ с сочной грудинкой 0,9 кг  ПОКОМ</v>
          </cell>
          <cell r="D233">
            <v>203</v>
          </cell>
        </row>
        <row r="234">
          <cell r="A234" t="str">
            <v>Пельмени Бигбули с мясом, Горячая штучка 0,43кг  ПОКОМ</v>
          </cell>
          <cell r="D234">
            <v>15</v>
          </cell>
        </row>
        <row r="235">
          <cell r="A235" t="str">
            <v>Пельмени Бигбули с мясом, Горячая штучка 0,9кг  ПОКОМ</v>
          </cell>
          <cell r="D235">
            <v>58</v>
          </cell>
        </row>
        <row r="236">
          <cell r="A236" t="str">
            <v>Пельмени Бигбули со сливоч.маслом (Мегамаслище) ТМ БУЛЬМЕНИ сфера 0,43. замор. ПОКОМ</v>
          </cell>
          <cell r="D236">
            <v>399</v>
          </cell>
        </row>
        <row r="237">
          <cell r="A237" t="str">
            <v>Пельмени Бигбули со сливочным маслом #МЕГАМАСЛИЩЕ Горячая штучка 0,9 кг  ПОКОМ</v>
          </cell>
          <cell r="D237">
            <v>42</v>
          </cell>
        </row>
        <row r="238">
          <cell r="A238" t="str">
            <v>Пельмени Бульмени с говядиной и свининой Горячая шт. 0,9 кг  ПОКОМ</v>
          </cell>
          <cell r="D238">
            <v>167</v>
          </cell>
        </row>
        <row r="239">
          <cell r="A239" t="str">
            <v>Пельмени Бульмени с говядиной и свининой Горячая штучка 0,43  ПОКОМ</v>
          </cell>
          <cell r="D239">
            <v>160</v>
          </cell>
        </row>
        <row r="240">
          <cell r="A240" t="str">
            <v>Пельмени Бульмени с говядиной и свининой Наваристые Горячая штучка ВЕС  ПОКОМ</v>
          </cell>
          <cell r="D240">
            <v>370</v>
          </cell>
        </row>
        <row r="241">
          <cell r="A241" t="str">
            <v>Пельмени Бульмени со сливочным маслом Горячая штучка 0,9 кг  ПОКОМ</v>
          </cell>
          <cell r="D241">
            <v>668</v>
          </cell>
        </row>
        <row r="242">
          <cell r="A242" t="str">
            <v>Пельмени Бульмени со сливочным маслом ТМ Горячая шт. 0,43 кг  ПОКОМ</v>
          </cell>
          <cell r="D242">
            <v>185</v>
          </cell>
        </row>
        <row r="243">
          <cell r="A243" t="str">
            <v>Пельмени Быстромени сфера, ВЕС  ПОКОМ</v>
          </cell>
          <cell r="D243">
            <v>10</v>
          </cell>
        </row>
        <row r="244">
          <cell r="A244" t="str">
            <v>Пельмени Левантские ТМ Особый рецепт 0,8 кг  ПОКОМ</v>
          </cell>
          <cell r="D244">
            <v>7</v>
          </cell>
        </row>
        <row r="245">
          <cell r="A245" t="str">
            <v>Пельмени Мясорубские ТМ Стародворье фоупак равиоли 0,7 кг  ПОКОМ</v>
          </cell>
          <cell r="D245">
            <v>327</v>
          </cell>
        </row>
        <row r="246">
          <cell r="A246" t="str">
            <v>Пельмени Отборные из свинины и говядины 0,9 кг ТМ Стародворье ТС Медвежье ушко  ПОКОМ</v>
          </cell>
          <cell r="D246">
            <v>42</v>
          </cell>
        </row>
        <row r="247">
          <cell r="A247" t="str">
            <v>Пельмени Отборные с говядиной 0,43 кг ТМ Стародворье ТС Медвежье ушко</v>
          </cell>
          <cell r="D247">
            <v>2</v>
          </cell>
        </row>
        <row r="248">
          <cell r="A248" t="str">
            <v>Пельмени Отборные с говядиной 0,9 кг НОВА ТМ Стародворье ТС Медвежье ушко  ПОКОМ</v>
          </cell>
          <cell r="D248">
            <v>12</v>
          </cell>
        </row>
        <row r="249">
          <cell r="A249" t="str">
            <v>Пельмени С говядиной и свининой, ВЕС, сфера пуговки Мясная Галерея  ПОКОМ</v>
          </cell>
          <cell r="D249">
            <v>140</v>
          </cell>
        </row>
        <row r="250">
          <cell r="A250" t="str">
            <v>Пельмени Со свининой и говядиной ТМ Особый рецепт Любимая ложка 1,0 кг  ПОКОМ</v>
          </cell>
          <cell r="D250">
            <v>149</v>
          </cell>
        </row>
        <row r="251">
          <cell r="A251" t="str">
            <v>Пельмени Сочные сфера 0,9 кг ТМ Стародворье ПОКОМ</v>
          </cell>
          <cell r="D251">
            <v>318</v>
          </cell>
        </row>
        <row r="252">
          <cell r="A252" t="str">
            <v>Пипперони с/к "Эликатессе" 0,10 кг.шт.  СПК</v>
          </cell>
          <cell r="D252">
            <v>12</v>
          </cell>
        </row>
        <row r="253">
          <cell r="A253" t="str">
            <v>Пипперони с/к "Эликатессе" 0,20 кг.шт.  СПК</v>
          </cell>
          <cell r="D253">
            <v>2</v>
          </cell>
        </row>
        <row r="254">
          <cell r="A254" t="str">
            <v>По-Австрийски с/к 260 гр.шт. "Высокий вкус"  СПК</v>
          </cell>
          <cell r="D254">
            <v>32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Праздничная с/к "Сибирский стандарт" 560 гр.шт.  СПК</v>
          </cell>
          <cell r="D256">
            <v>432</v>
          </cell>
        </row>
        <row r="257">
          <cell r="A257" t="str">
            <v>Салями Трюфель с/в "Эликатессе" 0,16 кг.шт.  СПК</v>
          </cell>
          <cell r="D257">
            <v>10</v>
          </cell>
        </row>
        <row r="258">
          <cell r="A258" t="str">
            <v>Салями Финская с/к 235 гр.шт. "Высокий вкус"  СПК</v>
          </cell>
          <cell r="D258">
            <v>17</v>
          </cell>
        </row>
        <row r="259">
          <cell r="A259" t="str">
            <v>Сардельки из говядины (черева) (в ср.защ.атм.) "Высокий вкус"  СПК</v>
          </cell>
          <cell r="D259">
            <v>21.609000000000002</v>
          </cell>
        </row>
        <row r="260">
          <cell r="A260" t="str">
            <v>Сем.трад.Куринка вареная из мяса птицы 3 с 500 г г/т( D)  ТАВР</v>
          </cell>
          <cell r="D260">
            <v>7</v>
          </cell>
        </row>
        <row r="261">
          <cell r="A261" t="str">
            <v>Сем.трад.Куринка вареная из мяса птицы 3 с г/т  ТАВР</v>
          </cell>
          <cell r="D261">
            <v>15.086</v>
          </cell>
        </row>
        <row r="262">
          <cell r="A262" t="str">
            <v>Сем.трад.Сосиски столовые из мяса птицы 3с в/у 600 г г/т  ТАВР</v>
          </cell>
          <cell r="D262">
            <v>8</v>
          </cell>
        </row>
        <row r="263">
          <cell r="A263" t="str">
            <v>Семейная с чесночком вареная (СПК+СКМ)  СПК</v>
          </cell>
          <cell r="D263">
            <v>78.575000000000003</v>
          </cell>
        </row>
        <row r="264">
          <cell r="A264" t="str">
            <v>Семейная с чесночком Экстра вареная  СПК</v>
          </cell>
          <cell r="D264">
            <v>99.742000000000004</v>
          </cell>
        </row>
        <row r="265">
          <cell r="A265" t="str">
            <v>Семейная с чесночком Экстра вареная 0,5 кг.шт.  СПК</v>
          </cell>
          <cell r="D265">
            <v>2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3</v>
          </cell>
        </row>
        <row r="267">
          <cell r="A267" t="str">
            <v>Сервелат Финский в/к 0,38 кг.шт. термофор.пак.  СПК</v>
          </cell>
          <cell r="D267">
            <v>14</v>
          </cell>
        </row>
        <row r="268">
          <cell r="A268" t="str">
            <v>Сибирская особая с/к 0,235 кг шт.  СПК</v>
          </cell>
          <cell r="D268">
            <v>66</v>
          </cell>
        </row>
        <row r="269">
          <cell r="A269" t="str">
            <v>Славянская п/к 0,38 кг шт.термофор.пак.  СПК</v>
          </cell>
          <cell r="D269">
            <v>3</v>
          </cell>
        </row>
        <row r="270">
          <cell r="A270" t="str">
            <v>Снеки  ЖАР-мени ВЕС. рубленые в тесте замор.  ПОКОМ</v>
          </cell>
          <cell r="D270">
            <v>49.5</v>
          </cell>
        </row>
        <row r="271">
          <cell r="A271" t="str">
            <v>Сосиски "БОЛЬШАЯ сосиска" "Сибирский стандарт" (лоток с ср.защ.атм.)  СПК</v>
          </cell>
          <cell r="D271">
            <v>125.61199999999999</v>
          </cell>
        </row>
        <row r="272">
          <cell r="A272" t="str">
            <v>Сосиски Оригинальные ТМ Стародворье  0,33 кг.  ПОКОМ</v>
          </cell>
          <cell r="D272">
            <v>18</v>
          </cell>
        </row>
        <row r="273">
          <cell r="A273" t="str">
            <v>Сосиски Сливушки #нежнушки ТМ Вязанка  0,33 кг.  ПОКОМ</v>
          </cell>
          <cell r="D273">
            <v>22</v>
          </cell>
        </row>
        <row r="274">
          <cell r="A274" t="str">
            <v>Торо Неро с/в "Эликатессе" 140 гр.шт.  СПК</v>
          </cell>
          <cell r="D274">
            <v>15</v>
          </cell>
        </row>
        <row r="275">
          <cell r="A275" t="str">
            <v>Уши свиные копченые к пиву 0,15кг нар. д/ф шт.  СПК</v>
          </cell>
          <cell r="D275">
            <v>13</v>
          </cell>
        </row>
        <row r="276">
          <cell r="A276" t="str">
            <v>Фестивальная с/к 0,235 кг.шт.  СПК</v>
          </cell>
          <cell r="D276">
            <v>73</v>
          </cell>
        </row>
        <row r="277">
          <cell r="A277" t="str">
            <v>Фрай-пицца с ветчиной и грибами 3,0 кг. ВЕС.  ПОКОМ</v>
          </cell>
          <cell r="D277">
            <v>12</v>
          </cell>
        </row>
        <row r="278">
          <cell r="A278" t="str">
            <v>Фуэт с/в "Эликатессе" 160 гр.шт.  СПК</v>
          </cell>
          <cell r="D278">
            <v>11</v>
          </cell>
        </row>
        <row r="279">
          <cell r="A279" t="str">
            <v>Хинкали Классические хинкали ВЕС, 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435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39</v>
          </cell>
        </row>
        <row r="282">
          <cell r="A282" t="str">
            <v>Хрустящие крылышки ТМ Горячая штучка 0,3 кг зам  ПОКОМ</v>
          </cell>
          <cell r="D282">
            <v>30</v>
          </cell>
        </row>
        <row r="283">
          <cell r="A283" t="str">
            <v>Хрустящие крылышки. В панировке куриные жареные.ВЕС  ПОКОМ</v>
          </cell>
          <cell r="D283">
            <v>21.6</v>
          </cell>
        </row>
        <row r="284">
          <cell r="A284" t="str">
            <v>Чебупай сочное яблоко ТМ Горячая штучка 0,2 кг зам.  ПОКОМ</v>
          </cell>
          <cell r="D284">
            <v>52</v>
          </cell>
        </row>
        <row r="285">
          <cell r="A285" t="str">
            <v>Чебупай спелая вишня ТМ Горячая штучка 0,2 кг зам.  ПОКОМ</v>
          </cell>
          <cell r="D285">
            <v>82</v>
          </cell>
        </row>
        <row r="286">
          <cell r="A286" t="str">
            <v>Чебупели Курочка гриль ТМ Горячая штучка, 0,3 кг зам  ПОКОМ</v>
          </cell>
          <cell r="D286">
            <v>290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556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602</v>
          </cell>
        </row>
        <row r="289">
          <cell r="A289" t="str">
            <v>Чебуреки Мясные вес 2,7  ПОКОМ</v>
          </cell>
          <cell r="D289">
            <v>40.5</v>
          </cell>
        </row>
        <row r="290">
          <cell r="A290" t="str">
            <v>Чебуреки сочные, ВЕС, куриные жарен. зам  ПОКОМ</v>
          </cell>
          <cell r="D290">
            <v>140</v>
          </cell>
        </row>
        <row r="291">
          <cell r="A291" t="str">
            <v>Чоризо с/к "Эликатессе" 0,20 кг.шт.  СПК</v>
          </cell>
          <cell r="D291">
            <v>2</v>
          </cell>
        </row>
        <row r="292">
          <cell r="A292" t="str">
            <v>Шпикачки Русские (черева) (в ср.защ.атм.) "Высокий вкус"  СПК</v>
          </cell>
          <cell r="D292">
            <v>35.975999999999999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</v>
          </cell>
        </row>
        <row r="294">
          <cell r="A294" t="str">
            <v>Юбилейная с/к 0,10 кг.шт. нарезка (лоток с ср.защ.атм.)  СПК</v>
          </cell>
          <cell r="D294">
            <v>16</v>
          </cell>
        </row>
        <row r="295">
          <cell r="A295" t="str">
            <v>Юбилейная с/к 0,235 кг.шт.  СПК</v>
          </cell>
          <cell r="D295">
            <v>234</v>
          </cell>
        </row>
        <row r="296">
          <cell r="A296" t="str">
            <v>Итого</v>
          </cell>
          <cell r="D296">
            <v>62971.497000000003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6"/>
  <sheetViews>
    <sheetView tabSelected="1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W47" sqref="W47"/>
    </sheetView>
  </sheetViews>
  <sheetFormatPr defaultColWidth="10.5" defaultRowHeight="11.45" customHeight="1" outlineLevelRow="1" x14ac:dyDescent="0.2"/>
  <cols>
    <col min="1" max="1" width="56.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1640625" style="5" customWidth="1"/>
    <col min="25" max="25" width="5.6640625" style="5" bestFit="1" customWidth="1"/>
    <col min="26" max="27" width="0.83203125" style="5" customWidth="1"/>
    <col min="28" max="28" width="6.6640625" style="5" bestFit="1" customWidth="1"/>
    <col min="29" max="29" width="1.1640625" style="5" customWidth="1"/>
    <col min="30" max="32" width="6.6640625" style="5" bestFit="1" customWidth="1"/>
    <col min="33" max="33" width="8.6640625" style="5" customWidth="1"/>
    <col min="34" max="34" width="6.1640625" style="5" bestFit="1" customWidth="1"/>
    <col min="35" max="36" width="6.6640625" style="5" bestFit="1" customWidth="1"/>
    <col min="37" max="38" width="1.332031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>
      <c r="AH2" s="22" t="s">
        <v>139</v>
      </c>
    </row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111</v>
      </c>
      <c r="H3" s="10" t="s">
        <v>112</v>
      </c>
      <c r="I3" s="10" t="s">
        <v>113</v>
      </c>
      <c r="J3" s="10" t="s">
        <v>114</v>
      </c>
      <c r="K3" s="10" t="s">
        <v>115</v>
      </c>
      <c r="L3" s="10" t="s">
        <v>116</v>
      </c>
      <c r="M3" s="10" t="s">
        <v>116</v>
      </c>
      <c r="N3" s="10" t="s">
        <v>116</v>
      </c>
      <c r="O3" s="10" t="s">
        <v>116</v>
      </c>
      <c r="P3" s="10" t="s">
        <v>116</v>
      </c>
      <c r="Q3" s="10" t="s">
        <v>116</v>
      </c>
      <c r="R3" s="10" t="s">
        <v>116</v>
      </c>
      <c r="S3" s="10" t="s">
        <v>117</v>
      </c>
      <c r="T3" s="11" t="s">
        <v>116</v>
      </c>
      <c r="U3" s="11" t="s">
        <v>116</v>
      </c>
      <c r="V3" s="10" t="s">
        <v>113</v>
      </c>
      <c r="W3" s="11" t="s">
        <v>116</v>
      </c>
      <c r="X3" s="10" t="s">
        <v>118</v>
      </c>
      <c r="Y3" s="11" t="s">
        <v>119</v>
      </c>
      <c r="Z3" s="10" t="s">
        <v>120</v>
      </c>
      <c r="AA3" s="10" t="s">
        <v>121</v>
      </c>
      <c r="AB3" s="10" t="s">
        <v>122</v>
      </c>
      <c r="AC3" s="10" t="s">
        <v>123</v>
      </c>
      <c r="AD3" s="10" t="s">
        <v>113</v>
      </c>
      <c r="AE3" s="10" t="s">
        <v>113</v>
      </c>
      <c r="AF3" s="10" t="s">
        <v>124</v>
      </c>
      <c r="AG3" s="10" t="s">
        <v>125</v>
      </c>
      <c r="AH3" s="11" t="s">
        <v>126</v>
      </c>
      <c r="AI3" s="11" t="s">
        <v>126</v>
      </c>
      <c r="AJ3" s="11" t="s">
        <v>126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2" t="s">
        <v>127</v>
      </c>
      <c r="M4" s="12" t="s">
        <v>128</v>
      </c>
      <c r="N4" s="12" t="s">
        <v>129</v>
      </c>
      <c r="T4" s="12" t="s">
        <v>130</v>
      </c>
      <c r="U4" s="12" t="s">
        <v>131</v>
      </c>
      <c r="W4" s="12" t="s">
        <v>132</v>
      </c>
      <c r="AD4" s="12" t="s">
        <v>133</v>
      </c>
      <c r="AE4" s="12" t="s">
        <v>134</v>
      </c>
      <c r="AF4" s="12" t="s">
        <v>135</v>
      </c>
      <c r="AH4" s="12" t="s">
        <v>130</v>
      </c>
      <c r="AI4" s="12" t="s">
        <v>131</v>
      </c>
      <c r="AJ4" s="12" t="s">
        <v>132</v>
      </c>
    </row>
    <row r="5" spans="1:38" ht="11.1" customHeight="1" x14ac:dyDescent="0.2">
      <c r="A5" s="6"/>
      <c r="B5" s="6"/>
      <c r="C5" s="3"/>
      <c r="D5" s="3"/>
      <c r="E5" s="9">
        <f>SUM(E6:E115)</f>
        <v>151192.47500000001</v>
      </c>
      <c r="F5" s="9">
        <f>SUM(F6:F115)</f>
        <v>77939.138000000006</v>
      </c>
      <c r="J5" s="9">
        <f>SUM(J6:J115)</f>
        <v>150924.49</v>
      </c>
      <c r="K5" s="9">
        <f t="shared" ref="K5:W5" si="0">SUM(K6:K115)</f>
        <v>267.98500000000035</v>
      </c>
      <c r="L5" s="9">
        <f t="shared" si="0"/>
        <v>23200</v>
      </c>
      <c r="M5" s="9">
        <f t="shared" si="0"/>
        <v>10160</v>
      </c>
      <c r="N5" s="9">
        <f t="shared" si="0"/>
        <v>29460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7150</v>
      </c>
      <c r="U5" s="9">
        <f t="shared" si="0"/>
        <v>27480</v>
      </c>
      <c r="V5" s="9">
        <f t="shared" si="0"/>
        <v>26671.295000000002</v>
      </c>
      <c r="W5" s="9">
        <f t="shared" si="0"/>
        <v>27810</v>
      </c>
      <c r="Z5" s="9">
        <f t="shared" ref="Z5" si="1">SUM(Z6:Z115)</f>
        <v>0</v>
      </c>
      <c r="AA5" s="9">
        <f t="shared" ref="AA5" si="2">SUM(AA6:AA115)</f>
        <v>0</v>
      </c>
      <c r="AB5" s="9">
        <f t="shared" ref="AB5" si="3">SUM(AB6:AB115)</f>
        <v>17836</v>
      </c>
      <c r="AC5" s="9">
        <f t="shared" ref="AC5" si="4">SUM(AC6:AC115)</f>
        <v>0</v>
      </c>
      <c r="AD5" s="9">
        <f t="shared" ref="AD5" si="5">SUM(AD6:AD115)</f>
        <v>24520.432399999998</v>
      </c>
      <c r="AE5" s="9">
        <f t="shared" ref="AE5" si="6">SUM(AE6:AE115)</f>
        <v>24980.181599999989</v>
      </c>
      <c r="AF5" s="9">
        <f t="shared" ref="AF5" si="7">SUM(AF6:AF115)</f>
        <v>28557.406000000006</v>
      </c>
      <c r="AH5" s="9">
        <f t="shared" ref="AH5" si="8">SUM(AH6:AH115)</f>
        <v>4650.5</v>
      </c>
      <c r="AI5" s="9">
        <f t="shared" ref="AI5" si="9">SUM(AI6:AI115)</f>
        <v>17491.400000000001</v>
      </c>
      <c r="AJ5" s="9">
        <f t="shared" ref="AJ5" si="10">SUM(AJ6:AJ115)</f>
        <v>17464.3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8.3260000000000005</v>
      </c>
      <c r="D6" s="8">
        <v>278.14800000000002</v>
      </c>
      <c r="E6" s="8">
        <v>84.713999999999999</v>
      </c>
      <c r="F6" s="8">
        <v>188.03200000000001</v>
      </c>
      <c r="G6" s="13">
        <f>VLOOKUP(A:A,[1]TDSheet!$A:$G,7,0)</f>
        <v>0</v>
      </c>
      <c r="H6" s="13">
        <f>VLOOKUP(A:A,[1]TDSheet!$A:$H,8,0)</f>
        <v>1</v>
      </c>
      <c r="I6" s="13" t="e">
        <f>VLOOKUP(A:A,[1]TDSheet!$A:$I,9,0)</f>
        <v>#N/A</v>
      </c>
      <c r="J6" s="14">
        <f>VLOOKUP(A:A,[2]TDSheet!$A:$F,6,0)</f>
        <v>105.825</v>
      </c>
      <c r="K6" s="14">
        <f>E6-J6</f>
        <v>-21.111000000000004</v>
      </c>
      <c r="L6" s="14">
        <f>VLOOKUP(A:A,[1]TDSheet!$A:$N,14,0)</f>
        <v>0</v>
      </c>
      <c r="M6" s="14">
        <f>VLOOKUP(A:A,[1]TDSheet!$A:$O,15,0)</f>
        <v>0</v>
      </c>
      <c r="N6" s="14">
        <f>VLOOKUP(A:A,[1]TDSheet!$A:$W,23,0)</f>
        <v>0</v>
      </c>
      <c r="O6" s="14"/>
      <c r="P6" s="14"/>
      <c r="Q6" s="14"/>
      <c r="R6" s="14"/>
      <c r="S6" s="14"/>
      <c r="T6" s="15"/>
      <c r="U6" s="15"/>
      <c r="V6" s="14">
        <f>(E6-AB6)/5</f>
        <v>16.942799999999998</v>
      </c>
      <c r="W6" s="15"/>
      <c r="X6" s="16">
        <f>(F6+L6+M6+N6+T6+U6+W6)/V6</f>
        <v>11.098047548221075</v>
      </c>
      <c r="Y6" s="14">
        <f>F6/V6</f>
        <v>11.098047548221075</v>
      </c>
      <c r="Z6" s="14"/>
      <c r="AA6" s="14"/>
      <c r="AB6" s="14">
        <f>VLOOKUP(A:A,[1]TDSheet!$A:$AB,28,0)</f>
        <v>0</v>
      </c>
      <c r="AC6" s="14"/>
      <c r="AD6" s="14">
        <f>VLOOKUP(A:A,[1]TDSheet!$A:$AD,30,0)</f>
        <v>13.279199999999999</v>
      </c>
      <c r="AE6" s="14">
        <f>VLOOKUP(A:A,[1]TDSheet!$A:$AE,31,0)</f>
        <v>22.875</v>
      </c>
      <c r="AF6" s="14">
        <f>VLOOKUP(A:A,[3]TDSheet!$A:$D,4,0)</f>
        <v>20.152000000000001</v>
      </c>
      <c r="AG6" s="14">
        <f>VLOOKUP(A:A,[1]TDSheet!$A:$AG,33,0)</f>
        <v>0</v>
      </c>
      <c r="AH6" s="14">
        <f>T6*H6</f>
        <v>0</v>
      </c>
      <c r="AI6" s="14">
        <f>U6*H6</f>
        <v>0</v>
      </c>
      <c r="AJ6" s="14">
        <f>W6*H6</f>
        <v>0</v>
      </c>
      <c r="AK6" s="14"/>
      <c r="AL6" s="14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81.921999999999997</v>
      </c>
      <c r="D7" s="8">
        <v>72.819000000000003</v>
      </c>
      <c r="E7" s="8">
        <v>69.242000000000004</v>
      </c>
      <c r="F7" s="8">
        <v>32.484000000000002</v>
      </c>
      <c r="G7" s="13" t="str">
        <f>VLOOKUP(A:A,[1]TDSheet!$A:$G,7,0)</f>
        <v>н</v>
      </c>
      <c r="H7" s="13">
        <f>VLOOKUP(A:A,[1]TDSheet!$A:$H,8,0)</f>
        <v>1</v>
      </c>
      <c r="I7" s="13" t="e">
        <f>VLOOKUP(A:A,[1]TDSheet!$A:$I,9,0)</f>
        <v>#N/A</v>
      </c>
      <c r="J7" s="14">
        <f>VLOOKUP(A:A,[2]TDSheet!$A:$F,6,0)</f>
        <v>87.385000000000005</v>
      </c>
      <c r="K7" s="14">
        <f t="shared" ref="K7:K70" si="11">E7-J7</f>
        <v>-18.143000000000001</v>
      </c>
      <c r="L7" s="14">
        <f>VLOOKUP(A:A,[1]TDSheet!$A:$N,14,0)</f>
        <v>0</v>
      </c>
      <c r="M7" s="14">
        <f>VLOOKUP(A:A,[1]TDSheet!$A:$O,15,0)</f>
        <v>50</v>
      </c>
      <c r="N7" s="14">
        <f>VLOOKUP(A:A,[1]TDSheet!$A:$W,23,0)</f>
        <v>0</v>
      </c>
      <c r="O7" s="14"/>
      <c r="P7" s="14"/>
      <c r="Q7" s="14"/>
      <c r="R7" s="14"/>
      <c r="S7" s="14"/>
      <c r="T7" s="15"/>
      <c r="U7" s="15">
        <v>30</v>
      </c>
      <c r="V7" s="14">
        <f t="shared" ref="V7:V70" si="12">(E7-AB7)/5</f>
        <v>13.848400000000002</v>
      </c>
      <c r="W7" s="15"/>
      <c r="X7" s="16">
        <f t="shared" ref="X7:X70" si="13">(F7+L7+M7+N7+T7+U7+W7)/V7</f>
        <v>8.1225267900984957</v>
      </c>
      <c r="Y7" s="14">
        <f t="shared" ref="Y7:Y70" si="14">F7/V7</f>
        <v>2.3456861442477108</v>
      </c>
      <c r="Z7" s="14"/>
      <c r="AA7" s="14"/>
      <c r="AB7" s="14">
        <f>VLOOKUP(A:A,[1]TDSheet!$A:$AB,28,0)</f>
        <v>0</v>
      </c>
      <c r="AC7" s="14"/>
      <c r="AD7" s="14">
        <f>VLOOKUP(A:A,[1]TDSheet!$A:$AD,30,0)</f>
        <v>17.2606</v>
      </c>
      <c r="AE7" s="14">
        <f>VLOOKUP(A:A,[1]TDSheet!$A:$AE,31,0)</f>
        <v>12.1922</v>
      </c>
      <c r="AF7" s="14">
        <f>VLOOKUP(A:A,[3]TDSheet!$A:$D,4,0)</f>
        <v>12.23</v>
      </c>
      <c r="AG7" s="14">
        <f>VLOOKUP(A:A,[1]TDSheet!$A:$AG,33,0)</f>
        <v>0</v>
      </c>
      <c r="AH7" s="14">
        <f t="shared" ref="AH7:AH70" si="15">T7*H7</f>
        <v>0</v>
      </c>
      <c r="AI7" s="14">
        <f t="shared" ref="AI7:AI70" si="16">U7*H7</f>
        <v>30</v>
      </c>
      <c r="AJ7" s="14">
        <f t="shared" ref="AJ7:AJ70" si="17">W7*H7</f>
        <v>0</v>
      </c>
      <c r="AK7" s="14"/>
      <c r="AL7" s="14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483.61</v>
      </c>
      <c r="D8" s="8">
        <v>1153.296</v>
      </c>
      <c r="E8" s="8">
        <v>762.11400000000003</v>
      </c>
      <c r="F8" s="8">
        <v>846.78700000000003</v>
      </c>
      <c r="G8" s="13" t="str">
        <f>VLOOKUP(A:A,[1]TDSheet!$A:$G,7,0)</f>
        <v>н</v>
      </c>
      <c r="H8" s="13">
        <f>VLOOKUP(A:A,[1]TDSheet!$A:$H,8,0)</f>
        <v>1</v>
      </c>
      <c r="I8" s="13" t="e">
        <f>VLOOKUP(A:A,[1]TDSheet!$A:$I,9,0)</f>
        <v>#N/A</v>
      </c>
      <c r="J8" s="14">
        <f>VLOOKUP(A:A,[2]TDSheet!$A:$F,6,0)</f>
        <v>751.77</v>
      </c>
      <c r="K8" s="14">
        <f t="shared" si="11"/>
        <v>10.344000000000051</v>
      </c>
      <c r="L8" s="14">
        <f>VLOOKUP(A:A,[1]TDSheet!$A:$N,14,0)</f>
        <v>0</v>
      </c>
      <c r="M8" s="14">
        <f>VLOOKUP(A:A,[1]TDSheet!$A:$O,15,0)</f>
        <v>0</v>
      </c>
      <c r="N8" s="14">
        <f>VLOOKUP(A:A,[1]TDSheet!$A:$W,23,0)</f>
        <v>0</v>
      </c>
      <c r="O8" s="14"/>
      <c r="P8" s="14"/>
      <c r="Q8" s="14"/>
      <c r="R8" s="14"/>
      <c r="S8" s="14"/>
      <c r="T8" s="15"/>
      <c r="U8" s="15">
        <v>150</v>
      </c>
      <c r="V8" s="14">
        <f t="shared" si="12"/>
        <v>152.4228</v>
      </c>
      <c r="W8" s="15">
        <v>200</v>
      </c>
      <c r="X8" s="16">
        <f t="shared" si="13"/>
        <v>7.8517583983498538</v>
      </c>
      <c r="Y8" s="14">
        <f t="shared" si="14"/>
        <v>5.5555140044665237</v>
      </c>
      <c r="Z8" s="14"/>
      <c r="AA8" s="14"/>
      <c r="AB8" s="14">
        <f>VLOOKUP(A:A,[1]TDSheet!$A:$AB,28,0)</f>
        <v>0</v>
      </c>
      <c r="AC8" s="14"/>
      <c r="AD8" s="14">
        <f>VLOOKUP(A:A,[1]TDSheet!$A:$AD,30,0)</f>
        <v>267.59340000000003</v>
      </c>
      <c r="AE8" s="14">
        <f>VLOOKUP(A:A,[1]TDSheet!$A:$AE,31,0)</f>
        <v>183.78540000000001</v>
      </c>
      <c r="AF8" s="14">
        <f>VLOOKUP(A:A,[3]TDSheet!$A:$D,4,0)</f>
        <v>208.15299999999999</v>
      </c>
      <c r="AG8" s="14" t="str">
        <f>VLOOKUP(A:A,[1]TDSheet!$A:$AG,33,0)</f>
        <v>оконч</v>
      </c>
      <c r="AH8" s="14">
        <f t="shared" si="15"/>
        <v>0</v>
      </c>
      <c r="AI8" s="14">
        <f t="shared" si="16"/>
        <v>150</v>
      </c>
      <c r="AJ8" s="14">
        <f t="shared" si="17"/>
        <v>200</v>
      </c>
      <c r="AK8" s="14"/>
      <c r="AL8" s="14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-12.467000000000001</v>
      </c>
      <c r="D9" s="8">
        <v>611.62199999999996</v>
      </c>
      <c r="E9" s="8">
        <v>377.32100000000003</v>
      </c>
      <c r="F9" s="17">
        <v>281</v>
      </c>
      <c r="G9" s="13">
        <f>VLOOKUP(A:A,[1]TDSheet!$A:$G,7,0)</f>
        <v>0</v>
      </c>
      <c r="H9" s="13">
        <f>VLOOKUP(A:A,[1]TDSheet!$A:$H,8,0)</f>
        <v>1</v>
      </c>
      <c r="I9" s="13" t="e">
        <f>VLOOKUP(A:A,[1]TDSheet!$A:$I,9,0)</f>
        <v>#N/A</v>
      </c>
      <c r="J9" s="14">
        <f>VLOOKUP(A:A,[2]TDSheet!$A:$F,6,0)</f>
        <v>384.04599999999999</v>
      </c>
      <c r="K9" s="14">
        <f t="shared" si="11"/>
        <v>-6.7249999999999659</v>
      </c>
      <c r="L9" s="14">
        <f>VLOOKUP(A:A,[1]TDSheet!$A:$N,14,0)</f>
        <v>0</v>
      </c>
      <c r="M9" s="14">
        <f>VLOOKUP(A:A,[1]TDSheet!$A:$O,15,0)</f>
        <v>150</v>
      </c>
      <c r="N9" s="14">
        <f>VLOOKUP(A:A,[1]TDSheet!$A:$W,23,0)</f>
        <v>0</v>
      </c>
      <c r="O9" s="14"/>
      <c r="P9" s="14"/>
      <c r="Q9" s="14"/>
      <c r="R9" s="14"/>
      <c r="S9" s="14"/>
      <c r="T9" s="15"/>
      <c r="U9" s="15">
        <v>60</v>
      </c>
      <c r="V9" s="14">
        <f t="shared" si="12"/>
        <v>75.464200000000005</v>
      </c>
      <c r="W9" s="15">
        <v>80</v>
      </c>
      <c r="X9" s="16">
        <f t="shared" si="13"/>
        <v>7.566501731947068</v>
      </c>
      <c r="Y9" s="14">
        <f t="shared" si="14"/>
        <v>3.7236199416412017</v>
      </c>
      <c r="Z9" s="14"/>
      <c r="AA9" s="14"/>
      <c r="AB9" s="14">
        <f>VLOOKUP(A:A,[1]TDSheet!$A:$AB,28,0)</f>
        <v>0</v>
      </c>
      <c r="AC9" s="14"/>
      <c r="AD9" s="14">
        <f>VLOOKUP(A:A,[1]TDSheet!$A:$AD,30,0)</f>
        <v>74.754999999999995</v>
      </c>
      <c r="AE9" s="14">
        <f>VLOOKUP(A:A,[1]TDSheet!$A:$AE,31,0)</f>
        <v>77.117199999999997</v>
      </c>
      <c r="AF9" s="14">
        <f>VLOOKUP(A:A,[3]TDSheet!$A:$D,4,0)</f>
        <v>90.424000000000007</v>
      </c>
      <c r="AG9" s="14" t="e">
        <f>VLOOKUP(A:A,[1]TDSheet!$A:$AG,33,0)</f>
        <v>#N/A</v>
      </c>
      <c r="AH9" s="14">
        <f t="shared" si="15"/>
        <v>0</v>
      </c>
      <c r="AI9" s="14">
        <f t="shared" si="16"/>
        <v>60</v>
      </c>
      <c r="AJ9" s="14">
        <f t="shared" si="17"/>
        <v>80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502.18400000000003</v>
      </c>
      <c r="D10" s="8">
        <v>502.76299999999998</v>
      </c>
      <c r="E10" s="8">
        <v>697.88699999999994</v>
      </c>
      <c r="F10" s="8">
        <v>271.52800000000002</v>
      </c>
      <c r="G10" s="13" t="str">
        <f>VLOOKUP(A:A,[1]TDSheet!$A:$G,7,0)</f>
        <v>н</v>
      </c>
      <c r="H10" s="13">
        <f>VLOOKUP(A:A,[1]TDSheet!$A:$H,8,0)</f>
        <v>1</v>
      </c>
      <c r="I10" s="13" t="e">
        <f>VLOOKUP(A:A,[1]TDSheet!$A:$I,9,0)</f>
        <v>#N/A</v>
      </c>
      <c r="J10" s="14">
        <f>VLOOKUP(A:A,[2]TDSheet!$A:$F,6,0)</f>
        <v>698.14400000000001</v>
      </c>
      <c r="K10" s="14">
        <f t="shared" si="11"/>
        <v>-0.25700000000006185</v>
      </c>
      <c r="L10" s="14">
        <f>VLOOKUP(A:A,[1]TDSheet!$A:$N,14,0)</f>
        <v>300</v>
      </c>
      <c r="M10" s="14">
        <f>VLOOKUP(A:A,[1]TDSheet!$A:$O,15,0)</f>
        <v>0</v>
      </c>
      <c r="N10" s="14">
        <f>VLOOKUP(A:A,[1]TDSheet!$A:$W,23,0)</f>
        <v>170</v>
      </c>
      <c r="O10" s="14"/>
      <c r="P10" s="14"/>
      <c r="Q10" s="14"/>
      <c r="R10" s="14"/>
      <c r="S10" s="14"/>
      <c r="T10" s="15"/>
      <c r="U10" s="15">
        <v>170</v>
      </c>
      <c r="V10" s="14">
        <f t="shared" si="12"/>
        <v>139.57739999999998</v>
      </c>
      <c r="W10" s="15">
        <v>150</v>
      </c>
      <c r="X10" s="16">
        <f t="shared" si="13"/>
        <v>7.6052999984238143</v>
      </c>
      <c r="Y10" s="14">
        <f t="shared" si="14"/>
        <v>1.9453579161096284</v>
      </c>
      <c r="Z10" s="14"/>
      <c r="AA10" s="14"/>
      <c r="AB10" s="14">
        <f>VLOOKUP(A:A,[1]TDSheet!$A:$AB,28,0)</f>
        <v>0</v>
      </c>
      <c r="AC10" s="14"/>
      <c r="AD10" s="14">
        <f>VLOOKUP(A:A,[1]TDSheet!$A:$AD,30,0)</f>
        <v>116.12120000000002</v>
      </c>
      <c r="AE10" s="14">
        <f>VLOOKUP(A:A,[1]TDSheet!$A:$AE,31,0)</f>
        <v>113.7766</v>
      </c>
      <c r="AF10" s="14">
        <f>VLOOKUP(A:A,[3]TDSheet!$A:$D,4,0)</f>
        <v>158.30799999999999</v>
      </c>
      <c r="AG10" s="14" t="e">
        <f>VLOOKUP(A:A,[1]TDSheet!$A:$AG,33,0)</f>
        <v>#N/A</v>
      </c>
      <c r="AH10" s="14">
        <f t="shared" si="15"/>
        <v>0</v>
      </c>
      <c r="AI10" s="14">
        <f t="shared" si="16"/>
        <v>170</v>
      </c>
      <c r="AJ10" s="14">
        <f t="shared" si="17"/>
        <v>150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161.12799999999999</v>
      </c>
      <c r="D11" s="8">
        <v>4011.5740000000001</v>
      </c>
      <c r="E11" s="8">
        <v>2545.402</v>
      </c>
      <c r="F11" s="8">
        <v>1577.663</v>
      </c>
      <c r="G11" s="13" t="str">
        <f>VLOOKUP(A:A,[1]TDSheet!$A:$G,7,0)</f>
        <v>н</v>
      </c>
      <c r="H11" s="13">
        <f>VLOOKUP(A:A,[1]TDSheet!$A:$H,8,0)</f>
        <v>1</v>
      </c>
      <c r="I11" s="13" t="e">
        <f>VLOOKUP(A:A,[1]TDSheet!$A:$I,9,0)</f>
        <v>#N/A</v>
      </c>
      <c r="J11" s="14">
        <f>VLOOKUP(A:A,[2]TDSheet!$A:$F,6,0)</f>
        <v>2397.7449999999999</v>
      </c>
      <c r="K11" s="14">
        <f t="shared" si="11"/>
        <v>147.65700000000015</v>
      </c>
      <c r="L11" s="14">
        <f>VLOOKUP(A:A,[1]TDSheet!$A:$N,14,0)</f>
        <v>800</v>
      </c>
      <c r="M11" s="14">
        <f>VLOOKUP(A:A,[1]TDSheet!$A:$O,15,0)</f>
        <v>0</v>
      </c>
      <c r="N11" s="14">
        <f>VLOOKUP(A:A,[1]TDSheet!$A:$W,23,0)</f>
        <v>400</v>
      </c>
      <c r="O11" s="14"/>
      <c r="P11" s="14"/>
      <c r="Q11" s="14"/>
      <c r="R11" s="14"/>
      <c r="S11" s="14"/>
      <c r="T11" s="15"/>
      <c r="U11" s="15">
        <v>550</v>
      </c>
      <c r="V11" s="14">
        <f t="shared" si="12"/>
        <v>509.0804</v>
      </c>
      <c r="W11" s="15">
        <v>600</v>
      </c>
      <c r="X11" s="16">
        <f t="shared" si="13"/>
        <v>7.7152115854391567</v>
      </c>
      <c r="Y11" s="14">
        <f t="shared" si="14"/>
        <v>3.0990448659975911</v>
      </c>
      <c r="Z11" s="14"/>
      <c r="AA11" s="14"/>
      <c r="AB11" s="14">
        <f>VLOOKUP(A:A,[1]TDSheet!$A:$AB,28,0)</f>
        <v>0</v>
      </c>
      <c r="AC11" s="14"/>
      <c r="AD11" s="14">
        <f>VLOOKUP(A:A,[1]TDSheet!$A:$AD,30,0)</f>
        <v>466.01740000000001</v>
      </c>
      <c r="AE11" s="14">
        <f>VLOOKUP(A:A,[1]TDSheet!$A:$AE,31,0)</f>
        <v>485.57120000000003</v>
      </c>
      <c r="AF11" s="14">
        <f>VLOOKUP(A:A,[3]TDSheet!$A:$D,4,0)</f>
        <v>633.46600000000001</v>
      </c>
      <c r="AG11" s="14" t="str">
        <f>VLOOKUP(A:A,[1]TDSheet!$A:$AG,33,0)</f>
        <v>продавг</v>
      </c>
      <c r="AH11" s="14">
        <f t="shared" si="15"/>
        <v>0</v>
      </c>
      <c r="AI11" s="14">
        <f t="shared" si="16"/>
        <v>550</v>
      </c>
      <c r="AJ11" s="14">
        <f t="shared" si="17"/>
        <v>600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73.283000000000001</v>
      </c>
      <c r="D12" s="8">
        <v>364.32499999999999</v>
      </c>
      <c r="E12" s="8">
        <v>245.93</v>
      </c>
      <c r="F12" s="8">
        <v>176.61600000000001</v>
      </c>
      <c r="G12" s="13">
        <f>VLOOKUP(A:A,[1]TDSheet!$A:$G,7,0)</f>
        <v>0</v>
      </c>
      <c r="H12" s="13">
        <f>VLOOKUP(A:A,[1]TDSheet!$A:$H,8,0)</f>
        <v>1</v>
      </c>
      <c r="I12" s="13" t="e">
        <f>VLOOKUP(A:A,[1]TDSheet!$A:$I,9,0)</f>
        <v>#N/A</v>
      </c>
      <c r="J12" s="14">
        <f>VLOOKUP(A:A,[2]TDSheet!$A:$F,6,0)</f>
        <v>266.88099999999997</v>
      </c>
      <c r="K12" s="14">
        <f t="shared" si="11"/>
        <v>-20.950999999999965</v>
      </c>
      <c r="L12" s="14">
        <f>VLOOKUP(A:A,[1]TDSheet!$A:$N,14,0)</f>
        <v>0</v>
      </c>
      <c r="M12" s="14">
        <f>VLOOKUP(A:A,[1]TDSheet!$A:$O,15,0)</f>
        <v>50</v>
      </c>
      <c r="N12" s="14">
        <f>VLOOKUP(A:A,[1]TDSheet!$A:$W,23,0)</f>
        <v>70</v>
      </c>
      <c r="O12" s="14"/>
      <c r="P12" s="14"/>
      <c r="Q12" s="14"/>
      <c r="R12" s="14"/>
      <c r="S12" s="14"/>
      <c r="T12" s="15"/>
      <c r="U12" s="15">
        <v>30</v>
      </c>
      <c r="V12" s="14">
        <f t="shared" si="12"/>
        <v>49.186</v>
      </c>
      <c r="W12" s="15">
        <v>50</v>
      </c>
      <c r="X12" s="16">
        <f t="shared" si="13"/>
        <v>7.6569755621518318</v>
      </c>
      <c r="Y12" s="14">
        <f t="shared" si="14"/>
        <v>3.5907778636197296</v>
      </c>
      <c r="Z12" s="14"/>
      <c r="AA12" s="14"/>
      <c r="AB12" s="14">
        <f>VLOOKUP(A:A,[1]TDSheet!$A:$AB,28,0)</f>
        <v>0</v>
      </c>
      <c r="AC12" s="14"/>
      <c r="AD12" s="14">
        <f>VLOOKUP(A:A,[1]TDSheet!$A:$AD,30,0)</f>
        <v>45.073399999999999</v>
      </c>
      <c r="AE12" s="14">
        <f>VLOOKUP(A:A,[1]TDSheet!$A:$AE,31,0)</f>
        <v>47.338200000000001</v>
      </c>
      <c r="AF12" s="14">
        <f>VLOOKUP(A:A,[3]TDSheet!$A:$D,4,0)</f>
        <v>43.222000000000001</v>
      </c>
      <c r="AG12" s="14" t="e">
        <f>VLOOKUP(A:A,[1]TDSheet!$A:$AG,33,0)</f>
        <v>#N/A</v>
      </c>
      <c r="AH12" s="14">
        <f t="shared" si="15"/>
        <v>0</v>
      </c>
      <c r="AI12" s="14">
        <f t="shared" si="16"/>
        <v>30</v>
      </c>
      <c r="AJ12" s="14">
        <f t="shared" si="17"/>
        <v>50</v>
      </c>
      <c r="AK12" s="14"/>
      <c r="AL12" s="14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834</v>
      </c>
      <c r="D13" s="8">
        <v>996</v>
      </c>
      <c r="E13" s="8">
        <v>1175</v>
      </c>
      <c r="F13" s="8">
        <v>631</v>
      </c>
      <c r="G13" s="13">
        <f>VLOOKUP(A:A,[1]TDSheet!$A:$G,7,0)</f>
        <v>0</v>
      </c>
      <c r="H13" s="13">
        <f>VLOOKUP(A:A,[1]TDSheet!$A:$H,8,0)</f>
        <v>0.45</v>
      </c>
      <c r="I13" s="13" t="e">
        <f>VLOOKUP(A:A,[1]TDSheet!$A:$I,9,0)</f>
        <v>#N/A</v>
      </c>
      <c r="J13" s="14">
        <f>VLOOKUP(A:A,[2]TDSheet!$A:$F,6,0)</f>
        <v>1166</v>
      </c>
      <c r="K13" s="14">
        <f t="shared" si="11"/>
        <v>9</v>
      </c>
      <c r="L13" s="14">
        <f>VLOOKUP(A:A,[1]TDSheet!$A:$N,14,0)</f>
        <v>0</v>
      </c>
      <c r="M13" s="14">
        <f>VLOOKUP(A:A,[1]TDSheet!$A:$O,15,0)</f>
        <v>250</v>
      </c>
      <c r="N13" s="14">
        <f>VLOOKUP(A:A,[1]TDSheet!$A:$W,23,0)</f>
        <v>150</v>
      </c>
      <c r="O13" s="14"/>
      <c r="P13" s="14"/>
      <c r="Q13" s="14"/>
      <c r="R13" s="14"/>
      <c r="S13" s="14"/>
      <c r="T13" s="15">
        <v>300</v>
      </c>
      <c r="U13" s="15">
        <v>200</v>
      </c>
      <c r="V13" s="14">
        <f t="shared" si="12"/>
        <v>235</v>
      </c>
      <c r="W13" s="15">
        <v>350</v>
      </c>
      <c r="X13" s="16">
        <f t="shared" si="13"/>
        <v>8.0042553191489354</v>
      </c>
      <c r="Y13" s="14">
        <f t="shared" si="14"/>
        <v>2.6851063829787236</v>
      </c>
      <c r="Z13" s="14"/>
      <c r="AA13" s="14"/>
      <c r="AB13" s="14">
        <f>VLOOKUP(A:A,[1]TDSheet!$A:$AB,28,0)</f>
        <v>0</v>
      </c>
      <c r="AC13" s="14"/>
      <c r="AD13" s="14">
        <f>VLOOKUP(A:A,[1]TDSheet!$A:$AD,30,0)</f>
        <v>142</v>
      </c>
      <c r="AE13" s="14">
        <f>VLOOKUP(A:A,[1]TDSheet!$A:$AE,31,0)</f>
        <v>172.4</v>
      </c>
      <c r="AF13" s="14">
        <f>VLOOKUP(A:A,[3]TDSheet!$A:$D,4,0)</f>
        <v>363</v>
      </c>
      <c r="AG13" s="14" t="str">
        <f>VLOOKUP(A:A,[1]TDSheet!$A:$AG,33,0)</f>
        <v>авг ак яб</v>
      </c>
      <c r="AH13" s="14">
        <f t="shared" si="15"/>
        <v>135</v>
      </c>
      <c r="AI13" s="14">
        <f t="shared" si="16"/>
        <v>90</v>
      </c>
      <c r="AJ13" s="14">
        <f t="shared" si="17"/>
        <v>157.5</v>
      </c>
      <c r="AK13" s="14"/>
      <c r="AL13" s="14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13</v>
      </c>
      <c r="D14" s="8">
        <v>385</v>
      </c>
      <c r="E14" s="8">
        <v>291</v>
      </c>
      <c r="F14" s="8">
        <v>101</v>
      </c>
      <c r="G14" s="13">
        <f>VLOOKUP(A:A,[1]TDSheet!$A:$G,7,0)</f>
        <v>0</v>
      </c>
      <c r="H14" s="13">
        <f>VLOOKUP(A:A,[1]TDSheet!$A:$H,8,0)</f>
        <v>0.5</v>
      </c>
      <c r="I14" s="13" t="e">
        <f>VLOOKUP(A:A,[1]TDSheet!$A:$I,9,0)</f>
        <v>#N/A</v>
      </c>
      <c r="J14" s="14">
        <f>VLOOKUP(A:A,[2]TDSheet!$A:$F,6,0)</f>
        <v>338</v>
      </c>
      <c r="K14" s="14">
        <f t="shared" si="11"/>
        <v>-47</v>
      </c>
      <c r="L14" s="14">
        <f>VLOOKUP(A:A,[1]TDSheet!$A:$N,14,0)</f>
        <v>0</v>
      </c>
      <c r="M14" s="14">
        <f>VLOOKUP(A:A,[1]TDSheet!$A:$O,15,0)</f>
        <v>100</v>
      </c>
      <c r="N14" s="14">
        <f>VLOOKUP(A:A,[1]TDSheet!$A:$W,23,0)</f>
        <v>110</v>
      </c>
      <c r="O14" s="14"/>
      <c r="P14" s="14"/>
      <c r="Q14" s="14"/>
      <c r="R14" s="14"/>
      <c r="S14" s="14"/>
      <c r="T14" s="15"/>
      <c r="U14" s="15">
        <v>70</v>
      </c>
      <c r="V14" s="14">
        <f t="shared" si="12"/>
        <v>58.2</v>
      </c>
      <c r="W14" s="15">
        <v>60</v>
      </c>
      <c r="X14" s="16">
        <f t="shared" si="13"/>
        <v>7.5773195876288657</v>
      </c>
      <c r="Y14" s="14">
        <f t="shared" si="14"/>
        <v>1.7353951890034363</v>
      </c>
      <c r="Z14" s="14"/>
      <c r="AA14" s="14"/>
      <c r="AB14" s="14">
        <f>VLOOKUP(A:A,[1]TDSheet!$A:$AB,28,0)</f>
        <v>0</v>
      </c>
      <c r="AC14" s="14"/>
      <c r="AD14" s="14">
        <f>VLOOKUP(A:A,[1]TDSheet!$A:$AD,30,0)</f>
        <v>44</v>
      </c>
      <c r="AE14" s="14">
        <f>VLOOKUP(A:A,[1]TDSheet!$A:$AE,31,0)</f>
        <v>48.4</v>
      </c>
      <c r="AF14" s="14">
        <f>VLOOKUP(A:A,[3]TDSheet!$A:$D,4,0)</f>
        <v>42</v>
      </c>
      <c r="AG14" s="14">
        <f>VLOOKUP(A:A,[1]TDSheet!$A:$AG,33,0)</f>
        <v>0</v>
      </c>
      <c r="AH14" s="14">
        <f t="shared" si="15"/>
        <v>0</v>
      </c>
      <c r="AI14" s="14">
        <f t="shared" si="16"/>
        <v>35</v>
      </c>
      <c r="AJ14" s="14">
        <f t="shared" si="17"/>
        <v>30</v>
      </c>
      <c r="AK14" s="14"/>
      <c r="AL14" s="14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461</v>
      </c>
      <c r="D15" s="8">
        <v>3404</v>
      </c>
      <c r="E15" s="8">
        <v>2952</v>
      </c>
      <c r="F15" s="8">
        <v>869</v>
      </c>
      <c r="G15" s="13" t="str">
        <f>VLOOKUP(A:A,[1]TDSheet!$A:$G,7,0)</f>
        <v>н</v>
      </c>
      <c r="H15" s="13">
        <f>VLOOKUP(A:A,[1]TDSheet!$A:$H,8,0)</f>
        <v>0.4</v>
      </c>
      <c r="I15" s="13" t="e">
        <f>VLOOKUP(A:A,[1]TDSheet!$A:$I,9,0)</f>
        <v>#N/A</v>
      </c>
      <c r="J15" s="14">
        <f>VLOOKUP(A:A,[2]TDSheet!$A:$F,6,0)</f>
        <v>2990</v>
      </c>
      <c r="K15" s="14">
        <f t="shared" si="11"/>
        <v>-38</v>
      </c>
      <c r="L15" s="14">
        <f>VLOOKUP(A:A,[1]TDSheet!$A:$N,14,0)</f>
        <v>0</v>
      </c>
      <c r="M15" s="14">
        <f>VLOOKUP(A:A,[1]TDSheet!$A:$O,15,0)</f>
        <v>300</v>
      </c>
      <c r="N15" s="14">
        <f>VLOOKUP(A:A,[1]TDSheet!$A:$W,23,0)</f>
        <v>500</v>
      </c>
      <c r="O15" s="14"/>
      <c r="P15" s="14"/>
      <c r="Q15" s="14"/>
      <c r="R15" s="14"/>
      <c r="S15" s="14"/>
      <c r="T15" s="15"/>
      <c r="U15" s="15">
        <v>220</v>
      </c>
      <c r="V15" s="14">
        <f t="shared" si="12"/>
        <v>290.39999999999998</v>
      </c>
      <c r="W15" s="15">
        <v>300</v>
      </c>
      <c r="X15" s="16">
        <f t="shared" si="13"/>
        <v>7.5378787878787881</v>
      </c>
      <c r="Y15" s="14">
        <f t="shared" si="14"/>
        <v>2.9924242424242427</v>
      </c>
      <c r="Z15" s="14"/>
      <c r="AA15" s="14"/>
      <c r="AB15" s="14">
        <f>VLOOKUP(A:A,[1]TDSheet!$A:$AB,28,0)</f>
        <v>1500</v>
      </c>
      <c r="AC15" s="14"/>
      <c r="AD15" s="14">
        <f>VLOOKUP(A:A,[1]TDSheet!$A:$AD,30,0)</f>
        <v>298.39999999999998</v>
      </c>
      <c r="AE15" s="14">
        <f>VLOOKUP(A:A,[1]TDSheet!$A:$AE,31,0)</f>
        <v>284.60000000000002</v>
      </c>
      <c r="AF15" s="14">
        <f>VLOOKUP(A:A,[3]TDSheet!$A:$D,4,0)</f>
        <v>256</v>
      </c>
      <c r="AG15" s="14">
        <f>VLOOKUP(A:A,[1]TDSheet!$A:$AG,33,0)</f>
        <v>0</v>
      </c>
      <c r="AH15" s="14">
        <f t="shared" si="15"/>
        <v>0</v>
      </c>
      <c r="AI15" s="14">
        <f t="shared" si="16"/>
        <v>88</v>
      </c>
      <c r="AJ15" s="14">
        <f t="shared" si="17"/>
        <v>120</v>
      </c>
      <c r="AK15" s="14"/>
      <c r="AL15" s="14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2959</v>
      </c>
      <c r="D16" s="8">
        <v>6935</v>
      </c>
      <c r="E16" s="8">
        <v>6186</v>
      </c>
      <c r="F16" s="8">
        <v>3614</v>
      </c>
      <c r="G16" s="13">
        <f>VLOOKUP(A:A,[1]TDSheet!$A:$G,7,0)</f>
        <v>0</v>
      </c>
      <c r="H16" s="13">
        <f>VLOOKUP(A:A,[1]TDSheet!$A:$H,8,0)</f>
        <v>0.45</v>
      </c>
      <c r="I16" s="13" t="e">
        <f>VLOOKUP(A:A,[1]TDSheet!$A:$I,9,0)</f>
        <v>#N/A</v>
      </c>
      <c r="J16" s="14">
        <f>VLOOKUP(A:A,[2]TDSheet!$A:$F,6,0)</f>
        <v>6181</v>
      </c>
      <c r="K16" s="14">
        <f t="shared" si="11"/>
        <v>5</v>
      </c>
      <c r="L16" s="14">
        <f>VLOOKUP(A:A,[1]TDSheet!$A:$N,14,0)</f>
        <v>0</v>
      </c>
      <c r="M16" s="14">
        <f>VLOOKUP(A:A,[1]TDSheet!$A:$O,15,0)</f>
        <v>400</v>
      </c>
      <c r="N16" s="14">
        <f>VLOOKUP(A:A,[1]TDSheet!$A:$W,23,0)</f>
        <v>800</v>
      </c>
      <c r="O16" s="14"/>
      <c r="P16" s="14"/>
      <c r="Q16" s="14"/>
      <c r="R16" s="14"/>
      <c r="S16" s="14"/>
      <c r="T16" s="15"/>
      <c r="U16" s="15">
        <v>1000</v>
      </c>
      <c r="V16" s="14">
        <f t="shared" si="12"/>
        <v>877.2</v>
      </c>
      <c r="W16" s="15">
        <v>1100</v>
      </c>
      <c r="X16" s="16">
        <f t="shared" si="13"/>
        <v>7.8818969448244411</v>
      </c>
      <c r="Y16" s="14">
        <f t="shared" si="14"/>
        <v>4.1199270405836748</v>
      </c>
      <c r="Z16" s="14"/>
      <c r="AA16" s="14"/>
      <c r="AB16" s="14">
        <f>VLOOKUP(A:A,[1]TDSheet!$A:$AB,28,0)</f>
        <v>1800</v>
      </c>
      <c r="AC16" s="14"/>
      <c r="AD16" s="14">
        <f>VLOOKUP(A:A,[1]TDSheet!$A:$AD,30,0)</f>
        <v>647.4</v>
      </c>
      <c r="AE16" s="14">
        <f>VLOOKUP(A:A,[1]TDSheet!$A:$AE,31,0)</f>
        <v>741.2</v>
      </c>
      <c r="AF16" s="14">
        <f>VLOOKUP(A:A,[3]TDSheet!$A:$D,4,0)</f>
        <v>1094</v>
      </c>
      <c r="AG16" s="14" t="str">
        <f>VLOOKUP(A:A,[1]TDSheet!$A:$AG,33,0)</f>
        <v>авг ак яб</v>
      </c>
      <c r="AH16" s="14">
        <f t="shared" si="15"/>
        <v>0</v>
      </c>
      <c r="AI16" s="14">
        <f t="shared" si="16"/>
        <v>450</v>
      </c>
      <c r="AJ16" s="14">
        <f t="shared" si="17"/>
        <v>495</v>
      </c>
      <c r="AK16" s="14"/>
      <c r="AL16" s="14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2039</v>
      </c>
      <c r="D17" s="8">
        <v>6038</v>
      </c>
      <c r="E17" s="8">
        <v>4813</v>
      </c>
      <c r="F17" s="8">
        <v>3182</v>
      </c>
      <c r="G17" s="13">
        <f>VLOOKUP(A:A,[1]TDSheet!$A:$G,7,0)</f>
        <v>0</v>
      </c>
      <c r="H17" s="13">
        <f>VLOOKUP(A:A,[1]TDSheet!$A:$H,8,0)</f>
        <v>0.45</v>
      </c>
      <c r="I17" s="13" t="e">
        <f>VLOOKUP(A:A,[1]TDSheet!$A:$I,9,0)</f>
        <v>#N/A</v>
      </c>
      <c r="J17" s="14">
        <f>VLOOKUP(A:A,[2]TDSheet!$A:$F,6,0)</f>
        <v>4794</v>
      </c>
      <c r="K17" s="14">
        <f t="shared" si="11"/>
        <v>19</v>
      </c>
      <c r="L17" s="14">
        <f>VLOOKUP(A:A,[1]TDSheet!$A:$N,14,0)</f>
        <v>0</v>
      </c>
      <c r="M17" s="14">
        <f>VLOOKUP(A:A,[1]TDSheet!$A:$O,15,0)</f>
        <v>400</v>
      </c>
      <c r="N17" s="14">
        <f>VLOOKUP(A:A,[1]TDSheet!$A:$W,23,0)</f>
        <v>400</v>
      </c>
      <c r="O17" s="14"/>
      <c r="P17" s="14"/>
      <c r="Q17" s="14"/>
      <c r="R17" s="14"/>
      <c r="S17" s="14"/>
      <c r="T17" s="15">
        <v>500</v>
      </c>
      <c r="U17" s="15">
        <v>1000</v>
      </c>
      <c r="V17" s="14">
        <f t="shared" si="12"/>
        <v>817.4</v>
      </c>
      <c r="W17" s="15">
        <v>1000</v>
      </c>
      <c r="X17" s="16">
        <f t="shared" si="13"/>
        <v>7.9300220210423298</v>
      </c>
      <c r="Y17" s="14">
        <f t="shared" si="14"/>
        <v>3.8928309273305604</v>
      </c>
      <c r="Z17" s="14"/>
      <c r="AA17" s="14"/>
      <c r="AB17" s="14">
        <f>VLOOKUP(A:A,[1]TDSheet!$A:$AB,28,0)</f>
        <v>726</v>
      </c>
      <c r="AC17" s="14"/>
      <c r="AD17" s="14">
        <f>VLOOKUP(A:A,[1]TDSheet!$A:$AD,30,0)</f>
        <v>1089.8</v>
      </c>
      <c r="AE17" s="14">
        <f>VLOOKUP(A:A,[1]TDSheet!$A:$AE,31,0)</f>
        <v>941.2</v>
      </c>
      <c r="AF17" s="14">
        <f>VLOOKUP(A:A,[3]TDSheet!$A:$D,4,0)</f>
        <v>1002</v>
      </c>
      <c r="AG17" s="14" t="str">
        <f>VLOOKUP(A:A,[1]TDSheet!$A:$AG,33,0)</f>
        <v>оконч</v>
      </c>
      <c r="AH17" s="14">
        <f t="shared" si="15"/>
        <v>225</v>
      </c>
      <c r="AI17" s="14">
        <f t="shared" si="16"/>
        <v>450</v>
      </c>
      <c r="AJ17" s="14">
        <f t="shared" si="17"/>
        <v>450</v>
      </c>
      <c r="AK17" s="14"/>
      <c r="AL17" s="14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92</v>
      </c>
      <c r="D18" s="8">
        <v>402</v>
      </c>
      <c r="E18" s="8">
        <v>280</v>
      </c>
      <c r="F18" s="8">
        <v>203</v>
      </c>
      <c r="G18" s="13">
        <f>VLOOKUP(A:A,[1]TDSheet!$A:$G,7,0)</f>
        <v>0</v>
      </c>
      <c r="H18" s="13">
        <f>VLOOKUP(A:A,[1]TDSheet!$A:$H,8,0)</f>
        <v>0.5</v>
      </c>
      <c r="I18" s="13" t="e">
        <f>VLOOKUP(A:A,[1]TDSheet!$A:$I,9,0)</f>
        <v>#N/A</v>
      </c>
      <c r="J18" s="14">
        <f>VLOOKUP(A:A,[2]TDSheet!$A:$F,6,0)</f>
        <v>327</v>
      </c>
      <c r="K18" s="14">
        <f t="shared" si="11"/>
        <v>-47</v>
      </c>
      <c r="L18" s="14">
        <f>VLOOKUP(A:A,[1]TDSheet!$A:$N,14,0)</f>
        <v>0</v>
      </c>
      <c r="M18" s="14">
        <f>VLOOKUP(A:A,[1]TDSheet!$A:$O,15,0)</f>
        <v>0</v>
      </c>
      <c r="N18" s="14">
        <f>VLOOKUP(A:A,[1]TDSheet!$A:$W,23,0)</f>
        <v>80</v>
      </c>
      <c r="O18" s="14"/>
      <c r="P18" s="14"/>
      <c r="Q18" s="14"/>
      <c r="R18" s="14"/>
      <c r="S18" s="14"/>
      <c r="T18" s="15"/>
      <c r="U18" s="15">
        <v>80</v>
      </c>
      <c r="V18" s="14">
        <f t="shared" si="12"/>
        <v>56</v>
      </c>
      <c r="W18" s="15">
        <v>60</v>
      </c>
      <c r="X18" s="16">
        <f t="shared" si="13"/>
        <v>7.5535714285714288</v>
      </c>
      <c r="Y18" s="14">
        <f t="shared" si="14"/>
        <v>3.625</v>
      </c>
      <c r="Z18" s="14"/>
      <c r="AA18" s="14"/>
      <c r="AB18" s="14">
        <f>VLOOKUP(A:A,[1]TDSheet!$A:$AB,28,0)</f>
        <v>0</v>
      </c>
      <c r="AC18" s="14"/>
      <c r="AD18" s="14">
        <f>VLOOKUP(A:A,[1]TDSheet!$A:$AD,30,0)</f>
        <v>50.8</v>
      </c>
      <c r="AE18" s="14">
        <f>VLOOKUP(A:A,[1]TDSheet!$A:$AE,31,0)</f>
        <v>58.6</v>
      </c>
      <c r="AF18" s="14">
        <f>VLOOKUP(A:A,[3]TDSheet!$A:$D,4,0)</f>
        <v>71</v>
      </c>
      <c r="AG18" s="14" t="e">
        <f>VLOOKUP(A:A,[1]TDSheet!$A:$AG,33,0)</f>
        <v>#N/A</v>
      </c>
      <c r="AH18" s="14">
        <f t="shared" si="15"/>
        <v>0</v>
      </c>
      <c r="AI18" s="14">
        <f t="shared" si="16"/>
        <v>40</v>
      </c>
      <c r="AJ18" s="14">
        <f t="shared" si="17"/>
        <v>30</v>
      </c>
      <c r="AK18" s="14"/>
      <c r="AL18" s="14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31</v>
      </c>
      <c r="D19" s="8">
        <v>336</v>
      </c>
      <c r="E19" s="8">
        <v>128</v>
      </c>
      <c r="F19" s="8">
        <v>125</v>
      </c>
      <c r="G19" s="13">
        <f>VLOOKUP(A:A,[1]TDSheet!$A:$G,7,0)</f>
        <v>0</v>
      </c>
      <c r="H19" s="13">
        <f>VLOOKUP(A:A,[1]TDSheet!$A:$H,8,0)</f>
        <v>0.4</v>
      </c>
      <c r="I19" s="13" t="e">
        <f>VLOOKUP(A:A,[1]TDSheet!$A:$I,9,0)</f>
        <v>#N/A</v>
      </c>
      <c r="J19" s="14">
        <f>VLOOKUP(A:A,[2]TDSheet!$A:$F,6,0)</f>
        <v>149</v>
      </c>
      <c r="K19" s="14">
        <f t="shared" si="11"/>
        <v>-21</v>
      </c>
      <c r="L19" s="14">
        <f>VLOOKUP(A:A,[1]TDSheet!$A:$N,14,0)</f>
        <v>0</v>
      </c>
      <c r="M19" s="14">
        <f>VLOOKUP(A:A,[1]TDSheet!$A:$O,15,0)</f>
        <v>50</v>
      </c>
      <c r="N19" s="14">
        <f>VLOOKUP(A:A,[1]TDSheet!$A:$W,23,0)</f>
        <v>0</v>
      </c>
      <c r="O19" s="14"/>
      <c r="P19" s="14"/>
      <c r="Q19" s="14"/>
      <c r="R19" s="14"/>
      <c r="S19" s="14"/>
      <c r="T19" s="15"/>
      <c r="U19" s="15"/>
      <c r="V19" s="14">
        <f t="shared" si="12"/>
        <v>25.6</v>
      </c>
      <c r="W19" s="15">
        <v>30</v>
      </c>
      <c r="X19" s="16">
        <f t="shared" si="13"/>
        <v>8.0078125</v>
      </c>
      <c r="Y19" s="14">
        <f t="shared" si="14"/>
        <v>4.8828125</v>
      </c>
      <c r="Z19" s="14"/>
      <c r="AA19" s="14"/>
      <c r="AB19" s="14">
        <f>VLOOKUP(A:A,[1]TDSheet!$A:$AB,28,0)</f>
        <v>0</v>
      </c>
      <c r="AC19" s="14"/>
      <c r="AD19" s="14">
        <f>VLOOKUP(A:A,[1]TDSheet!$A:$AD,30,0)</f>
        <v>26.2</v>
      </c>
      <c r="AE19" s="14">
        <f>VLOOKUP(A:A,[1]TDSheet!$A:$AE,31,0)</f>
        <v>30.6</v>
      </c>
      <c r="AF19" s="14">
        <f>VLOOKUP(A:A,[3]TDSheet!$A:$D,4,0)</f>
        <v>19</v>
      </c>
      <c r="AG19" s="14">
        <f>VLOOKUP(A:A,[1]TDSheet!$A:$AG,33,0)</f>
        <v>0</v>
      </c>
      <c r="AH19" s="14">
        <f t="shared" si="15"/>
        <v>0</v>
      </c>
      <c r="AI19" s="14">
        <f t="shared" si="16"/>
        <v>0</v>
      </c>
      <c r="AJ19" s="14">
        <f t="shared" si="17"/>
        <v>12</v>
      </c>
      <c r="AK19" s="14"/>
      <c r="AL19" s="14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263</v>
      </c>
      <c r="D20" s="8">
        <v>718</v>
      </c>
      <c r="E20" s="8">
        <v>174</v>
      </c>
      <c r="F20" s="8">
        <v>487</v>
      </c>
      <c r="G20" s="13">
        <f>VLOOKUP(A:A,[1]TDSheet!$A:$G,7,0)</f>
        <v>0</v>
      </c>
      <c r="H20" s="13">
        <f>VLOOKUP(A:A,[1]TDSheet!$A:$H,8,0)</f>
        <v>0.17</v>
      </c>
      <c r="I20" s="13">
        <f>VLOOKUP(A:A,[1]TDSheet!$A:$I,9,0)</f>
        <v>0</v>
      </c>
      <c r="J20" s="14">
        <f>VLOOKUP(A:A,[2]TDSheet!$A:$F,6,0)</f>
        <v>187</v>
      </c>
      <c r="K20" s="14">
        <f t="shared" si="11"/>
        <v>-13</v>
      </c>
      <c r="L20" s="14">
        <f>VLOOKUP(A:A,[1]TDSheet!$A:$N,14,0)</f>
        <v>0</v>
      </c>
      <c r="M20" s="14">
        <f>VLOOKUP(A:A,[1]TDSheet!$A:$O,15,0)</f>
        <v>0</v>
      </c>
      <c r="N20" s="14">
        <f>VLOOKUP(A:A,[1]TDSheet!$A:$W,23,0)</f>
        <v>0</v>
      </c>
      <c r="O20" s="14"/>
      <c r="P20" s="14"/>
      <c r="Q20" s="14"/>
      <c r="R20" s="14"/>
      <c r="S20" s="14"/>
      <c r="T20" s="15"/>
      <c r="U20" s="15"/>
      <c r="V20" s="14">
        <f t="shared" si="12"/>
        <v>34.799999999999997</v>
      </c>
      <c r="W20" s="15">
        <v>100</v>
      </c>
      <c r="X20" s="16">
        <f t="shared" si="13"/>
        <v>16.867816091954026</v>
      </c>
      <c r="Y20" s="14">
        <f t="shared" si="14"/>
        <v>13.994252873563219</v>
      </c>
      <c r="Z20" s="14"/>
      <c r="AA20" s="14"/>
      <c r="AB20" s="14">
        <f>VLOOKUP(A:A,[1]TDSheet!$A:$AB,28,0)</f>
        <v>0</v>
      </c>
      <c r="AC20" s="14"/>
      <c r="AD20" s="14">
        <f>VLOOKUP(A:A,[1]TDSheet!$A:$AD,30,0)</f>
        <v>35.4</v>
      </c>
      <c r="AE20" s="14">
        <f>VLOOKUP(A:A,[1]TDSheet!$A:$AE,31,0)</f>
        <v>41</v>
      </c>
      <c r="AF20" s="14">
        <f>VLOOKUP(A:A,[3]TDSheet!$A:$D,4,0)</f>
        <v>29</v>
      </c>
      <c r="AG20" s="14" t="e">
        <f>VLOOKUP(A:A,[1]TDSheet!$A:$AG,33,0)</f>
        <v>#N/A</v>
      </c>
      <c r="AH20" s="14">
        <f t="shared" si="15"/>
        <v>0</v>
      </c>
      <c r="AI20" s="14">
        <f t="shared" si="16"/>
        <v>0</v>
      </c>
      <c r="AJ20" s="14">
        <f t="shared" si="17"/>
        <v>17</v>
      </c>
      <c r="AK20" s="14"/>
      <c r="AL20" s="14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445</v>
      </c>
      <c r="D21" s="8">
        <v>186</v>
      </c>
      <c r="E21" s="8">
        <v>221</v>
      </c>
      <c r="F21" s="8">
        <v>406</v>
      </c>
      <c r="G21" s="13">
        <f>VLOOKUP(A:A,[1]TDSheet!$A:$G,7,0)</f>
        <v>0</v>
      </c>
      <c r="H21" s="13">
        <f>VLOOKUP(A:A,[1]TDSheet!$A:$H,8,0)</f>
        <v>0.45</v>
      </c>
      <c r="I21" s="13" t="e">
        <f>VLOOKUP(A:A,[1]TDSheet!$A:$I,9,0)</f>
        <v>#N/A</v>
      </c>
      <c r="J21" s="14">
        <f>VLOOKUP(A:A,[2]TDSheet!$A:$F,6,0)</f>
        <v>203</v>
      </c>
      <c r="K21" s="14">
        <f t="shared" si="11"/>
        <v>18</v>
      </c>
      <c r="L21" s="14">
        <f>VLOOKUP(A:A,[1]TDSheet!$A:$N,14,0)</f>
        <v>0</v>
      </c>
      <c r="M21" s="14">
        <f>VLOOKUP(A:A,[1]TDSheet!$A:$O,15,0)</f>
        <v>0</v>
      </c>
      <c r="N21" s="14">
        <f>VLOOKUP(A:A,[1]TDSheet!$A:$W,23,0)</f>
        <v>0</v>
      </c>
      <c r="O21" s="14"/>
      <c r="P21" s="14"/>
      <c r="Q21" s="14"/>
      <c r="R21" s="14"/>
      <c r="S21" s="14"/>
      <c r="T21" s="15"/>
      <c r="U21" s="15">
        <v>40</v>
      </c>
      <c r="V21" s="14">
        <f t="shared" si="12"/>
        <v>44.2</v>
      </c>
      <c r="W21" s="15">
        <v>40</v>
      </c>
      <c r="X21" s="16">
        <f t="shared" si="13"/>
        <v>10.995475113122172</v>
      </c>
      <c r="Y21" s="14">
        <f t="shared" si="14"/>
        <v>9.1855203619909496</v>
      </c>
      <c r="Z21" s="14"/>
      <c r="AA21" s="14"/>
      <c r="AB21" s="14">
        <f>VLOOKUP(A:A,[1]TDSheet!$A:$AB,28,0)</f>
        <v>0</v>
      </c>
      <c r="AC21" s="14"/>
      <c r="AD21" s="14">
        <f>VLOOKUP(A:A,[1]TDSheet!$A:$AD,30,0)</f>
        <v>17.399999999999999</v>
      </c>
      <c r="AE21" s="14">
        <f>VLOOKUP(A:A,[1]TDSheet!$A:$AE,31,0)</f>
        <v>46.8</v>
      </c>
      <c r="AF21" s="14">
        <f>VLOOKUP(A:A,[3]TDSheet!$A:$D,4,0)</f>
        <v>85</v>
      </c>
      <c r="AG21" s="14" t="str">
        <f>VLOOKUP(A:A,[1]TDSheet!$A:$AG,33,0)</f>
        <v>авг ак яб</v>
      </c>
      <c r="AH21" s="14">
        <f t="shared" si="15"/>
        <v>0</v>
      </c>
      <c r="AI21" s="14">
        <f t="shared" si="16"/>
        <v>18</v>
      </c>
      <c r="AJ21" s="14">
        <f t="shared" si="17"/>
        <v>18</v>
      </c>
      <c r="AK21" s="14"/>
      <c r="AL21" s="14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100</v>
      </c>
      <c r="D22" s="8">
        <v>610</v>
      </c>
      <c r="E22" s="8">
        <v>475</v>
      </c>
      <c r="F22" s="8">
        <v>226</v>
      </c>
      <c r="G22" s="13">
        <f>VLOOKUP(A:A,[1]TDSheet!$A:$G,7,0)</f>
        <v>0</v>
      </c>
      <c r="H22" s="13">
        <f>VLOOKUP(A:A,[1]TDSheet!$A:$H,8,0)</f>
        <v>0.4</v>
      </c>
      <c r="I22" s="13" t="e">
        <f>VLOOKUP(A:A,[1]TDSheet!$A:$I,9,0)</f>
        <v>#N/A</v>
      </c>
      <c r="J22" s="14">
        <f>VLOOKUP(A:A,[2]TDSheet!$A:$F,6,0)</f>
        <v>527</v>
      </c>
      <c r="K22" s="14">
        <f t="shared" si="11"/>
        <v>-52</v>
      </c>
      <c r="L22" s="14">
        <f>VLOOKUP(A:A,[1]TDSheet!$A:$N,14,0)</f>
        <v>0</v>
      </c>
      <c r="M22" s="14">
        <f>VLOOKUP(A:A,[1]TDSheet!$A:$O,15,0)</f>
        <v>250</v>
      </c>
      <c r="N22" s="14">
        <f>VLOOKUP(A:A,[1]TDSheet!$A:$W,23,0)</f>
        <v>100</v>
      </c>
      <c r="O22" s="14"/>
      <c r="P22" s="14"/>
      <c r="Q22" s="14"/>
      <c r="R22" s="14"/>
      <c r="S22" s="14"/>
      <c r="T22" s="15"/>
      <c r="U22" s="15">
        <v>40</v>
      </c>
      <c r="V22" s="14">
        <f t="shared" si="12"/>
        <v>95</v>
      </c>
      <c r="W22" s="15">
        <v>100</v>
      </c>
      <c r="X22" s="16">
        <f t="shared" si="13"/>
        <v>7.5368421052631582</v>
      </c>
      <c r="Y22" s="14">
        <f t="shared" si="14"/>
        <v>2.3789473684210525</v>
      </c>
      <c r="Z22" s="14"/>
      <c r="AA22" s="14"/>
      <c r="AB22" s="14">
        <f>VLOOKUP(A:A,[1]TDSheet!$A:$AB,28,0)</f>
        <v>0</v>
      </c>
      <c r="AC22" s="14"/>
      <c r="AD22" s="14">
        <f>VLOOKUP(A:A,[1]TDSheet!$A:$AD,30,0)</f>
        <v>89</v>
      </c>
      <c r="AE22" s="14">
        <f>VLOOKUP(A:A,[1]TDSheet!$A:$AE,31,0)</f>
        <v>85.2</v>
      </c>
      <c r="AF22" s="14">
        <f>VLOOKUP(A:A,[3]TDSheet!$A:$D,4,0)</f>
        <v>57</v>
      </c>
      <c r="AG22" s="14" t="e">
        <f>VLOOKUP(A:A,[1]TDSheet!$A:$AG,33,0)</f>
        <v>#N/A</v>
      </c>
      <c r="AH22" s="14">
        <f t="shared" si="15"/>
        <v>0</v>
      </c>
      <c r="AI22" s="14">
        <f t="shared" si="16"/>
        <v>16</v>
      </c>
      <c r="AJ22" s="14">
        <f t="shared" si="17"/>
        <v>40</v>
      </c>
      <c r="AK22" s="14"/>
      <c r="AL22" s="14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92</v>
      </c>
      <c r="D23" s="8">
        <v>1223</v>
      </c>
      <c r="E23" s="8">
        <v>368</v>
      </c>
      <c r="F23" s="8">
        <v>247</v>
      </c>
      <c r="G23" s="13">
        <f>VLOOKUP(A:A,[1]TDSheet!$A:$G,7,0)</f>
        <v>0</v>
      </c>
      <c r="H23" s="13">
        <f>VLOOKUP(A:A,[1]TDSheet!$A:$H,8,0)</f>
        <v>0.5</v>
      </c>
      <c r="I23" s="13" t="e">
        <f>VLOOKUP(A:A,[1]TDSheet!$A:$I,9,0)</f>
        <v>#N/A</v>
      </c>
      <c r="J23" s="14">
        <f>VLOOKUP(A:A,[2]TDSheet!$A:$F,6,0)</f>
        <v>413</v>
      </c>
      <c r="K23" s="14">
        <f t="shared" si="11"/>
        <v>-45</v>
      </c>
      <c r="L23" s="14">
        <f>VLOOKUP(A:A,[1]TDSheet!$A:$N,14,0)</f>
        <v>0</v>
      </c>
      <c r="M23" s="14">
        <f>VLOOKUP(A:A,[1]TDSheet!$A:$O,15,0)</f>
        <v>100</v>
      </c>
      <c r="N23" s="14">
        <f>VLOOKUP(A:A,[1]TDSheet!$A:$W,23,0)</f>
        <v>80</v>
      </c>
      <c r="O23" s="14"/>
      <c r="P23" s="14"/>
      <c r="Q23" s="14"/>
      <c r="R23" s="14"/>
      <c r="S23" s="14"/>
      <c r="T23" s="15"/>
      <c r="U23" s="15">
        <v>50</v>
      </c>
      <c r="V23" s="14">
        <f t="shared" si="12"/>
        <v>73.599999999999994</v>
      </c>
      <c r="W23" s="15">
        <v>80</v>
      </c>
      <c r="X23" s="16">
        <f t="shared" si="13"/>
        <v>7.5679347826086962</v>
      </c>
      <c r="Y23" s="14">
        <f t="shared" si="14"/>
        <v>3.3559782608695654</v>
      </c>
      <c r="Z23" s="14"/>
      <c r="AA23" s="14"/>
      <c r="AB23" s="14">
        <f>VLOOKUP(A:A,[1]TDSheet!$A:$AB,28,0)</f>
        <v>0</v>
      </c>
      <c r="AC23" s="14"/>
      <c r="AD23" s="14">
        <f>VLOOKUP(A:A,[1]TDSheet!$A:$AD,30,0)</f>
        <v>71.599999999999994</v>
      </c>
      <c r="AE23" s="14">
        <f>VLOOKUP(A:A,[1]TDSheet!$A:$AE,31,0)</f>
        <v>73.8</v>
      </c>
      <c r="AF23" s="14">
        <f>VLOOKUP(A:A,[3]TDSheet!$A:$D,4,0)</f>
        <v>56</v>
      </c>
      <c r="AG23" s="14" t="e">
        <f>VLOOKUP(A:A,[1]TDSheet!$A:$AG,33,0)</f>
        <v>#N/A</v>
      </c>
      <c r="AH23" s="14">
        <f t="shared" si="15"/>
        <v>0</v>
      </c>
      <c r="AI23" s="14">
        <f t="shared" si="16"/>
        <v>25</v>
      </c>
      <c r="AJ23" s="14">
        <f t="shared" si="17"/>
        <v>40</v>
      </c>
      <c r="AK23" s="14"/>
      <c r="AL23" s="14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152</v>
      </c>
      <c r="D24" s="8">
        <v>428</v>
      </c>
      <c r="E24" s="8">
        <v>335</v>
      </c>
      <c r="F24" s="8">
        <v>236</v>
      </c>
      <c r="G24" s="13">
        <f>VLOOKUP(A:A,[1]TDSheet!$A:$G,7,0)</f>
        <v>0</v>
      </c>
      <c r="H24" s="13">
        <f>VLOOKUP(A:A,[1]TDSheet!$A:$H,8,0)</f>
        <v>0.3</v>
      </c>
      <c r="I24" s="13" t="e">
        <f>VLOOKUP(A:A,[1]TDSheet!$A:$I,9,0)</f>
        <v>#N/A</v>
      </c>
      <c r="J24" s="14">
        <f>VLOOKUP(A:A,[2]TDSheet!$A:$F,6,0)</f>
        <v>354</v>
      </c>
      <c r="K24" s="14">
        <f t="shared" si="11"/>
        <v>-19</v>
      </c>
      <c r="L24" s="14">
        <f>VLOOKUP(A:A,[1]TDSheet!$A:$N,14,0)</f>
        <v>0</v>
      </c>
      <c r="M24" s="14">
        <f>VLOOKUP(A:A,[1]TDSheet!$A:$O,15,0)</f>
        <v>50</v>
      </c>
      <c r="N24" s="14">
        <f>VLOOKUP(A:A,[1]TDSheet!$A:$W,23,0)</f>
        <v>100</v>
      </c>
      <c r="O24" s="14"/>
      <c r="P24" s="14"/>
      <c r="Q24" s="14"/>
      <c r="R24" s="14"/>
      <c r="S24" s="14"/>
      <c r="T24" s="15"/>
      <c r="U24" s="15">
        <v>50</v>
      </c>
      <c r="V24" s="14">
        <f t="shared" si="12"/>
        <v>67</v>
      </c>
      <c r="W24" s="15">
        <v>70</v>
      </c>
      <c r="X24" s="16">
        <f t="shared" si="13"/>
        <v>7.5522388059701493</v>
      </c>
      <c r="Y24" s="14">
        <f t="shared" si="14"/>
        <v>3.5223880597014925</v>
      </c>
      <c r="Z24" s="14"/>
      <c r="AA24" s="14"/>
      <c r="AB24" s="14">
        <f>VLOOKUP(A:A,[1]TDSheet!$A:$AB,28,0)</f>
        <v>0</v>
      </c>
      <c r="AC24" s="14"/>
      <c r="AD24" s="14">
        <f>VLOOKUP(A:A,[1]TDSheet!$A:$AD,30,0)</f>
        <v>59.8</v>
      </c>
      <c r="AE24" s="14">
        <f>VLOOKUP(A:A,[1]TDSheet!$A:$AE,31,0)</f>
        <v>67.400000000000006</v>
      </c>
      <c r="AF24" s="14">
        <f>VLOOKUP(A:A,[3]TDSheet!$A:$D,4,0)</f>
        <v>63</v>
      </c>
      <c r="AG24" s="14">
        <f>VLOOKUP(A:A,[1]TDSheet!$A:$AG,33,0)</f>
        <v>0</v>
      </c>
      <c r="AH24" s="14">
        <f t="shared" si="15"/>
        <v>0</v>
      </c>
      <c r="AI24" s="14">
        <f t="shared" si="16"/>
        <v>15</v>
      </c>
      <c r="AJ24" s="14">
        <f t="shared" si="17"/>
        <v>21</v>
      </c>
      <c r="AK24" s="14"/>
      <c r="AL24" s="14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83</v>
      </c>
      <c r="D25" s="8">
        <v>366</v>
      </c>
      <c r="E25" s="8">
        <v>248</v>
      </c>
      <c r="F25" s="8">
        <v>195</v>
      </c>
      <c r="G25" s="13">
        <f>VLOOKUP(A:A,[1]TDSheet!$A:$G,7,0)</f>
        <v>0</v>
      </c>
      <c r="H25" s="13">
        <f>VLOOKUP(A:A,[1]TDSheet!$A:$H,8,0)</f>
        <v>0.4</v>
      </c>
      <c r="I25" s="13" t="e">
        <f>VLOOKUP(A:A,[1]TDSheet!$A:$I,9,0)</f>
        <v>#N/A</v>
      </c>
      <c r="J25" s="14">
        <f>VLOOKUP(A:A,[2]TDSheet!$A:$F,6,0)</f>
        <v>270</v>
      </c>
      <c r="K25" s="14">
        <f t="shared" si="11"/>
        <v>-22</v>
      </c>
      <c r="L25" s="14">
        <f>VLOOKUP(A:A,[1]TDSheet!$A:$N,14,0)</f>
        <v>0</v>
      </c>
      <c r="M25" s="14">
        <f>VLOOKUP(A:A,[1]TDSheet!$A:$O,15,0)</f>
        <v>100</v>
      </c>
      <c r="N25" s="14">
        <f>VLOOKUP(A:A,[1]TDSheet!$A:$W,23,0)</f>
        <v>60</v>
      </c>
      <c r="O25" s="14"/>
      <c r="P25" s="14"/>
      <c r="Q25" s="14"/>
      <c r="R25" s="14"/>
      <c r="S25" s="14"/>
      <c r="T25" s="15"/>
      <c r="U25" s="15"/>
      <c r="V25" s="14">
        <f t="shared" si="12"/>
        <v>49.6</v>
      </c>
      <c r="W25" s="15">
        <v>50</v>
      </c>
      <c r="X25" s="16">
        <f t="shared" si="13"/>
        <v>8.1653225806451619</v>
      </c>
      <c r="Y25" s="14">
        <f t="shared" si="14"/>
        <v>3.9314516129032255</v>
      </c>
      <c r="Z25" s="14"/>
      <c r="AA25" s="14"/>
      <c r="AB25" s="14">
        <f>VLOOKUP(A:A,[1]TDSheet!$A:$AB,28,0)</f>
        <v>0</v>
      </c>
      <c r="AC25" s="14"/>
      <c r="AD25" s="14">
        <f>VLOOKUP(A:A,[1]TDSheet!$A:$AD,30,0)</f>
        <v>57.4</v>
      </c>
      <c r="AE25" s="14">
        <f>VLOOKUP(A:A,[1]TDSheet!$A:$AE,31,0)</f>
        <v>52</v>
      </c>
      <c r="AF25" s="14">
        <f>VLOOKUP(A:A,[3]TDSheet!$A:$D,4,0)</f>
        <v>22</v>
      </c>
      <c r="AG25" s="14" t="e">
        <f>VLOOKUP(A:A,[1]TDSheet!$A:$AG,33,0)</f>
        <v>#N/A</v>
      </c>
      <c r="AH25" s="14">
        <f t="shared" si="15"/>
        <v>0</v>
      </c>
      <c r="AI25" s="14">
        <f t="shared" si="16"/>
        <v>0</v>
      </c>
      <c r="AJ25" s="14">
        <f t="shared" si="17"/>
        <v>20</v>
      </c>
      <c r="AK25" s="14"/>
      <c r="AL25" s="14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30</v>
      </c>
      <c r="D26" s="8">
        <v>223</v>
      </c>
      <c r="E26" s="8">
        <v>111</v>
      </c>
      <c r="F26" s="8">
        <v>61</v>
      </c>
      <c r="G26" s="13">
        <f>VLOOKUP(A:A,[1]TDSheet!$A:$G,7,0)</f>
        <v>0</v>
      </c>
      <c r="H26" s="13">
        <f>VLOOKUP(A:A,[1]TDSheet!$A:$H,8,0)</f>
        <v>0.5</v>
      </c>
      <c r="I26" s="13" t="e">
        <f>VLOOKUP(A:A,[1]TDSheet!$A:$I,9,0)</f>
        <v>#N/A</v>
      </c>
      <c r="J26" s="14">
        <f>VLOOKUP(A:A,[2]TDSheet!$A:$F,6,0)</f>
        <v>169</v>
      </c>
      <c r="K26" s="14">
        <f t="shared" si="11"/>
        <v>-58</v>
      </c>
      <c r="L26" s="14">
        <f>VLOOKUP(A:A,[1]TDSheet!$A:$N,14,0)</f>
        <v>0</v>
      </c>
      <c r="M26" s="14">
        <f>VLOOKUP(A:A,[1]TDSheet!$A:$O,15,0)</f>
        <v>30</v>
      </c>
      <c r="N26" s="14">
        <f>VLOOKUP(A:A,[1]TDSheet!$A:$W,23,0)</f>
        <v>0</v>
      </c>
      <c r="O26" s="14"/>
      <c r="P26" s="14"/>
      <c r="Q26" s="14"/>
      <c r="R26" s="14"/>
      <c r="S26" s="14"/>
      <c r="T26" s="15">
        <v>30</v>
      </c>
      <c r="U26" s="15">
        <v>30</v>
      </c>
      <c r="V26" s="14">
        <f t="shared" si="12"/>
        <v>22.2</v>
      </c>
      <c r="W26" s="15">
        <v>50</v>
      </c>
      <c r="X26" s="16">
        <f t="shared" si="13"/>
        <v>9.0540540540540544</v>
      </c>
      <c r="Y26" s="14">
        <f t="shared" si="14"/>
        <v>2.7477477477477477</v>
      </c>
      <c r="Z26" s="14"/>
      <c r="AA26" s="14"/>
      <c r="AB26" s="14">
        <f>VLOOKUP(A:A,[1]TDSheet!$A:$AB,28,0)</f>
        <v>0</v>
      </c>
      <c r="AC26" s="14"/>
      <c r="AD26" s="14">
        <f>VLOOKUP(A:A,[1]TDSheet!$A:$AD,30,0)</f>
        <v>16</v>
      </c>
      <c r="AE26" s="14">
        <f>VLOOKUP(A:A,[1]TDSheet!$A:$AE,31,0)</f>
        <v>18.8</v>
      </c>
      <c r="AF26" s="14">
        <f>VLOOKUP(A:A,[3]TDSheet!$A:$D,4,0)</f>
        <v>24</v>
      </c>
      <c r="AG26" s="14">
        <f>VLOOKUP(A:A,[1]TDSheet!$A:$AG,33,0)</f>
        <v>0</v>
      </c>
      <c r="AH26" s="14">
        <f t="shared" si="15"/>
        <v>15</v>
      </c>
      <c r="AI26" s="14">
        <f t="shared" si="16"/>
        <v>15</v>
      </c>
      <c r="AJ26" s="14">
        <f t="shared" si="17"/>
        <v>25</v>
      </c>
      <c r="AK26" s="14"/>
      <c r="AL26" s="14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51</v>
      </c>
      <c r="D27" s="8">
        <v>173</v>
      </c>
      <c r="E27" s="8">
        <v>102</v>
      </c>
      <c r="F27" s="8">
        <v>120</v>
      </c>
      <c r="G27" s="13">
        <f>VLOOKUP(A:A,[1]TDSheet!$A:$G,7,0)</f>
        <v>0</v>
      </c>
      <c r="H27" s="13">
        <f>VLOOKUP(A:A,[1]TDSheet!$A:$H,8,0)</f>
        <v>0.35</v>
      </c>
      <c r="I27" s="13" t="e">
        <f>VLOOKUP(A:A,[1]TDSheet!$A:$I,9,0)</f>
        <v>#N/A</v>
      </c>
      <c r="J27" s="14">
        <f>VLOOKUP(A:A,[2]TDSheet!$A:$F,6,0)</f>
        <v>136</v>
      </c>
      <c r="K27" s="14">
        <f t="shared" si="11"/>
        <v>-34</v>
      </c>
      <c r="L27" s="14">
        <f>VLOOKUP(A:A,[1]TDSheet!$A:$N,14,0)</f>
        <v>0</v>
      </c>
      <c r="M27" s="14">
        <f>VLOOKUP(A:A,[1]TDSheet!$A:$O,15,0)</f>
        <v>0</v>
      </c>
      <c r="N27" s="14">
        <f>VLOOKUP(A:A,[1]TDSheet!$A:$W,23,0)</f>
        <v>0</v>
      </c>
      <c r="O27" s="14"/>
      <c r="P27" s="14"/>
      <c r="Q27" s="14"/>
      <c r="R27" s="14"/>
      <c r="S27" s="14"/>
      <c r="T27" s="15"/>
      <c r="U27" s="15">
        <v>20</v>
      </c>
      <c r="V27" s="14">
        <f t="shared" si="12"/>
        <v>20.399999999999999</v>
      </c>
      <c r="W27" s="15">
        <v>20</v>
      </c>
      <c r="X27" s="16">
        <f t="shared" si="13"/>
        <v>7.8431372549019613</v>
      </c>
      <c r="Y27" s="14">
        <f t="shared" si="14"/>
        <v>5.882352941176471</v>
      </c>
      <c r="Z27" s="14"/>
      <c r="AA27" s="14"/>
      <c r="AB27" s="14">
        <f>VLOOKUP(A:A,[1]TDSheet!$A:$AB,28,0)</f>
        <v>0</v>
      </c>
      <c r="AC27" s="14"/>
      <c r="AD27" s="14">
        <f>VLOOKUP(A:A,[1]TDSheet!$A:$AD,30,0)</f>
        <v>27.4</v>
      </c>
      <c r="AE27" s="14">
        <f>VLOOKUP(A:A,[1]TDSheet!$A:$AE,31,0)</f>
        <v>25</v>
      </c>
      <c r="AF27" s="14">
        <f>VLOOKUP(A:A,[3]TDSheet!$A:$D,4,0)</f>
        <v>16</v>
      </c>
      <c r="AG27" s="14" t="e">
        <f>VLOOKUP(A:A,[1]TDSheet!$A:$AG,33,0)</f>
        <v>#N/A</v>
      </c>
      <c r="AH27" s="14">
        <f t="shared" si="15"/>
        <v>0</v>
      </c>
      <c r="AI27" s="14">
        <f t="shared" si="16"/>
        <v>7</v>
      </c>
      <c r="AJ27" s="14">
        <f t="shared" si="17"/>
        <v>7</v>
      </c>
      <c r="AK27" s="14"/>
      <c r="AL27" s="14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828</v>
      </c>
      <c r="D28" s="8">
        <v>5583</v>
      </c>
      <c r="E28" s="8">
        <v>1388</v>
      </c>
      <c r="F28" s="8">
        <v>2935</v>
      </c>
      <c r="G28" s="13">
        <f>VLOOKUP(A:A,[1]TDSheet!$A:$G,7,0)</f>
        <v>0</v>
      </c>
      <c r="H28" s="13">
        <f>VLOOKUP(A:A,[1]TDSheet!$A:$H,8,0)</f>
        <v>0.17</v>
      </c>
      <c r="I28" s="13" t="e">
        <f>VLOOKUP(A:A,[1]TDSheet!$A:$I,9,0)</f>
        <v>#N/A</v>
      </c>
      <c r="J28" s="14">
        <f>VLOOKUP(A:A,[2]TDSheet!$A:$F,6,0)</f>
        <v>1397</v>
      </c>
      <c r="K28" s="14">
        <f t="shared" si="11"/>
        <v>-9</v>
      </c>
      <c r="L28" s="14">
        <f>VLOOKUP(A:A,[1]TDSheet!$A:$N,14,0)</f>
        <v>500</v>
      </c>
      <c r="M28" s="14">
        <f>VLOOKUP(A:A,[1]TDSheet!$A:$O,15,0)</f>
        <v>0</v>
      </c>
      <c r="N28" s="14">
        <f>VLOOKUP(A:A,[1]TDSheet!$A:$W,23,0)</f>
        <v>0</v>
      </c>
      <c r="O28" s="14"/>
      <c r="P28" s="14"/>
      <c r="Q28" s="14"/>
      <c r="R28" s="14"/>
      <c r="S28" s="14"/>
      <c r="T28" s="15"/>
      <c r="U28" s="15"/>
      <c r="V28" s="14">
        <f t="shared" si="12"/>
        <v>277.60000000000002</v>
      </c>
      <c r="W28" s="15">
        <v>1000</v>
      </c>
      <c r="X28" s="16">
        <f t="shared" si="13"/>
        <v>15.976224783861671</v>
      </c>
      <c r="Y28" s="14">
        <f t="shared" si="14"/>
        <v>10.572766570605186</v>
      </c>
      <c r="Z28" s="14"/>
      <c r="AA28" s="14"/>
      <c r="AB28" s="14">
        <f>VLOOKUP(A:A,[1]TDSheet!$A:$AB,28,0)</f>
        <v>0</v>
      </c>
      <c r="AC28" s="14"/>
      <c r="AD28" s="14">
        <f>VLOOKUP(A:A,[1]TDSheet!$A:$AD,30,0)</f>
        <v>273.39999999999998</v>
      </c>
      <c r="AE28" s="14">
        <f>VLOOKUP(A:A,[1]TDSheet!$A:$AE,31,0)</f>
        <v>301</v>
      </c>
      <c r="AF28" s="14">
        <f>VLOOKUP(A:A,[3]TDSheet!$A:$D,4,0)</f>
        <v>250</v>
      </c>
      <c r="AG28" s="14">
        <f>VLOOKUP(A:A,[1]TDSheet!$A:$AG,33,0)</f>
        <v>0</v>
      </c>
      <c r="AH28" s="14">
        <f t="shared" si="15"/>
        <v>0</v>
      </c>
      <c r="AI28" s="14">
        <f t="shared" si="16"/>
        <v>0</v>
      </c>
      <c r="AJ28" s="14">
        <f t="shared" si="17"/>
        <v>170</v>
      </c>
      <c r="AK28" s="14"/>
      <c r="AL28" s="14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2397</v>
      </c>
      <c r="D29" s="8">
        <v>11615</v>
      </c>
      <c r="E29" s="8">
        <v>3949</v>
      </c>
      <c r="F29" s="8">
        <v>2681</v>
      </c>
      <c r="G29" s="13" t="str">
        <f>VLOOKUP(A:A,[1]TDSheet!$A:$G,7,0)</f>
        <v>н</v>
      </c>
      <c r="H29" s="13">
        <f>VLOOKUP(A:A,[1]TDSheet!$A:$H,8,0)</f>
        <v>0.28000000000000003</v>
      </c>
      <c r="I29" s="13" t="e">
        <f>VLOOKUP(A:A,[1]TDSheet!$A:$I,9,0)</f>
        <v>#N/A</v>
      </c>
      <c r="J29" s="14">
        <f>VLOOKUP(A:A,[2]TDSheet!$A:$F,6,0)</f>
        <v>3945</v>
      </c>
      <c r="K29" s="14">
        <f t="shared" si="11"/>
        <v>4</v>
      </c>
      <c r="L29" s="14">
        <f>VLOOKUP(A:A,[1]TDSheet!$A:$N,14,0)</f>
        <v>900</v>
      </c>
      <c r="M29" s="14">
        <f>VLOOKUP(A:A,[1]TDSheet!$A:$O,15,0)</f>
        <v>0</v>
      </c>
      <c r="N29" s="14">
        <f>VLOOKUP(A:A,[1]TDSheet!$A:$W,23,0)</f>
        <v>500</v>
      </c>
      <c r="O29" s="14"/>
      <c r="P29" s="14"/>
      <c r="Q29" s="14"/>
      <c r="R29" s="14"/>
      <c r="S29" s="14"/>
      <c r="T29" s="15">
        <v>200</v>
      </c>
      <c r="U29" s="15">
        <v>1000</v>
      </c>
      <c r="V29" s="14">
        <f t="shared" si="12"/>
        <v>789.8</v>
      </c>
      <c r="W29" s="15">
        <v>900</v>
      </c>
      <c r="X29" s="16">
        <f t="shared" si="13"/>
        <v>7.8260319068118518</v>
      </c>
      <c r="Y29" s="14">
        <f t="shared" si="14"/>
        <v>3.3945302608255257</v>
      </c>
      <c r="Z29" s="14"/>
      <c r="AA29" s="14"/>
      <c r="AB29" s="14">
        <f>VLOOKUP(A:A,[1]TDSheet!$A:$AB,28,0)</f>
        <v>0</v>
      </c>
      <c r="AC29" s="14"/>
      <c r="AD29" s="14">
        <f>VLOOKUP(A:A,[1]TDSheet!$A:$AD,30,0)</f>
        <v>709.8</v>
      </c>
      <c r="AE29" s="14">
        <f>VLOOKUP(A:A,[1]TDSheet!$A:$AE,31,0)</f>
        <v>732.4</v>
      </c>
      <c r="AF29" s="14">
        <f>VLOOKUP(A:A,[3]TDSheet!$A:$D,4,0)</f>
        <v>893</v>
      </c>
      <c r="AG29" s="14" t="str">
        <f>VLOOKUP(A:A,[1]TDSheet!$A:$AG,33,0)</f>
        <v>авг ак яб</v>
      </c>
      <c r="AH29" s="14">
        <f t="shared" si="15"/>
        <v>56.000000000000007</v>
      </c>
      <c r="AI29" s="14">
        <f t="shared" si="16"/>
        <v>280</v>
      </c>
      <c r="AJ29" s="14">
        <f t="shared" si="17"/>
        <v>252.00000000000003</v>
      </c>
      <c r="AK29" s="14"/>
      <c r="AL29" s="14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145</v>
      </c>
      <c r="D30" s="8">
        <v>582</v>
      </c>
      <c r="E30" s="8">
        <v>340</v>
      </c>
      <c r="F30" s="8">
        <v>374</v>
      </c>
      <c r="G30" s="13">
        <f>VLOOKUP(A:A,[1]TDSheet!$A:$G,7,0)</f>
        <v>0</v>
      </c>
      <c r="H30" s="13">
        <f>VLOOKUP(A:A,[1]TDSheet!$A:$H,8,0)</f>
        <v>0.38</v>
      </c>
      <c r="I30" s="13" t="e">
        <f>VLOOKUP(A:A,[1]TDSheet!$A:$I,9,0)</f>
        <v>#N/A</v>
      </c>
      <c r="J30" s="14">
        <f>VLOOKUP(A:A,[2]TDSheet!$A:$F,6,0)</f>
        <v>440</v>
      </c>
      <c r="K30" s="14">
        <f t="shared" si="11"/>
        <v>-100</v>
      </c>
      <c r="L30" s="14">
        <f>VLOOKUP(A:A,[1]TDSheet!$A:$N,14,0)</f>
        <v>0</v>
      </c>
      <c r="M30" s="14">
        <f>VLOOKUP(A:A,[1]TDSheet!$A:$O,15,0)</f>
        <v>0</v>
      </c>
      <c r="N30" s="14">
        <f>VLOOKUP(A:A,[1]TDSheet!$A:$W,23,0)</f>
        <v>0</v>
      </c>
      <c r="O30" s="14"/>
      <c r="P30" s="14"/>
      <c r="Q30" s="14"/>
      <c r="R30" s="14"/>
      <c r="S30" s="14"/>
      <c r="T30" s="15"/>
      <c r="U30" s="15">
        <v>80</v>
      </c>
      <c r="V30" s="14">
        <f t="shared" si="12"/>
        <v>68</v>
      </c>
      <c r="W30" s="15">
        <v>60</v>
      </c>
      <c r="X30" s="16">
        <f t="shared" si="13"/>
        <v>7.5588235294117645</v>
      </c>
      <c r="Y30" s="14">
        <f t="shared" si="14"/>
        <v>5.5</v>
      </c>
      <c r="Z30" s="14"/>
      <c r="AA30" s="14"/>
      <c r="AB30" s="14">
        <f>VLOOKUP(A:A,[1]TDSheet!$A:$AB,28,0)</f>
        <v>0</v>
      </c>
      <c r="AC30" s="14"/>
      <c r="AD30" s="14">
        <f>VLOOKUP(A:A,[1]TDSheet!$A:$AD,30,0)</f>
        <v>78</v>
      </c>
      <c r="AE30" s="14">
        <f>VLOOKUP(A:A,[1]TDSheet!$A:$AE,31,0)</f>
        <v>87.8</v>
      </c>
      <c r="AF30" s="14">
        <f>VLOOKUP(A:A,[3]TDSheet!$A:$D,4,0)</f>
        <v>79</v>
      </c>
      <c r="AG30" s="14" t="e">
        <f>VLOOKUP(A:A,[1]TDSheet!$A:$AG,33,0)</f>
        <v>#N/A</v>
      </c>
      <c r="AH30" s="14">
        <f t="shared" si="15"/>
        <v>0</v>
      </c>
      <c r="AI30" s="14">
        <f t="shared" si="16"/>
        <v>30.4</v>
      </c>
      <c r="AJ30" s="14">
        <f t="shared" si="17"/>
        <v>22.8</v>
      </c>
      <c r="AK30" s="14"/>
      <c r="AL30" s="14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3452</v>
      </c>
      <c r="D31" s="8">
        <v>8075</v>
      </c>
      <c r="E31" s="8">
        <v>8270</v>
      </c>
      <c r="F31" s="8">
        <v>3146</v>
      </c>
      <c r="G31" s="13" t="str">
        <f>VLOOKUP(A:A,[1]TDSheet!$A:$G,7,0)</f>
        <v>н</v>
      </c>
      <c r="H31" s="13">
        <f>VLOOKUP(A:A,[1]TDSheet!$A:$H,8,0)</f>
        <v>0.42</v>
      </c>
      <c r="I31" s="13" t="e">
        <f>VLOOKUP(A:A,[1]TDSheet!$A:$I,9,0)</f>
        <v>#N/A</v>
      </c>
      <c r="J31" s="14">
        <f>VLOOKUP(A:A,[2]TDSheet!$A:$F,6,0)</f>
        <v>8271</v>
      </c>
      <c r="K31" s="14">
        <f t="shared" si="11"/>
        <v>-1</v>
      </c>
      <c r="L31" s="14">
        <f>VLOOKUP(A:A,[1]TDSheet!$A:$N,14,0)</f>
        <v>500</v>
      </c>
      <c r="M31" s="14">
        <f>VLOOKUP(A:A,[1]TDSheet!$A:$O,15,0)</f>
        <v>0</v>
      </c>
      <c r="N31" s="14">
        <f>VLOOKUP(A:A,[1]TDSheet!$A:$W,23,0)</f>
        <v>800</v>
      </c>
      <c r="O31" s="14"/>
      <c r="P31" s="14"/>
      <c r="Q31" s="14"/>
      <c r="R31" s="14"/>
      <c r="S31" s="14"/>
      <c r="T31" s="15">
        <v>400</v>
      </c>
      <c r="U31" s="15">
        <v>1200</v>
      </c>
      <c r="V31" s="14">
        <f t="shared" si="12"/>
        <v>892</v>
      </c>
      <c r="W31" s="15">
        <v>1200</v>
      </c>
      <c r="X31" s="16">
        <f t="shared" si="13"/>
        <v>8.123318385650224</v>
      </c>
      <c r="Y31" s="14">
        <f t="shared" si="14"/>
        <v>3.5269058295964126</v>
      </c>
      <c r="Z31" s="14"/>
      <c r="AA31" s="14"/>
      <c r="AB31" s="14">
        <f>VLOOKUP(A:A,[1]TDSheet!$A:$AB,28,0)</f>
        <v>3810</v>
      </c>
      <c r="AC31" s="14"/>
      <c r="AD31" s="14">
        <f>VLOOKUP(A:A,[1]TDSheet!$A:$AD,30,0)</f>
        <v>701.8</v>
      </c>
      <c r="AE31" s="14">
        <f>VLOOKUP(A:A,[1]TDSheet!$A:$AE,31,0)</f>
        <v>736.6</v>
      </c>
      <c r="AF31" s="14">
        <f>VLOOKUP(A:A,[3]TDSheet!$A:$D,4,0)</f>
        <v>1198</v>
      </c>
      <c r="AG31" s="14" t="str">
        <f>VLOOKUP(A:A,[1]TDSheet!$A:$AG,33,0)</f>
        <v>авг ак яб</v>
      </c>
      <c r="AH31" s="14">
        <f t="shared" si="15"/>
        <v>168</v>
      </c>
      <c r="AI31" s="14">
        <f t="shared" si="16"/>
        <v>504</v>
      </c>
      <c r="AJ31" s="14">
        <f t="shared" si="17"/>
        <v>504</v>
      </c>
      <c r="AK31" s="14"/>
      <c r="AL31" s="14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6586</v>
      </c>
      <c r="D32" s="8">
        <v>33104</v>
      </c>
      <c r="E32" s="17">
        <v>14525</v>
      </c>
      <c r="F32" s="21">
        <v>4847</v>
      </c>
      <c r="G32" s="13" t="str">
        <f>VLOOKUP(A:A,[1]TDSheet!$A:$G,7,0)</f>
        <v>н</v>
      </c>
      <c r="H32" s="13">
        <f>VLOOKUP(A:A,[1]TDSheet!$A:$H,8,0)</f>
        <v>0.42</v>
      </c>
      <c r="I32" s="13" t="e">
        <f>VLOOKUP(A:A,[1]TDSheet!$A:$I,9,0)</f>
        <v>#N/A</v>
      </c>
      <c r="J32" s="14">
        <f>VLOOKUP(A:A,[2]TDSheet!$A:$F,6,0)</f>
        <v>13283</v>
      </c>
      <c r="K32" s="14">
        <f t="shared" si="11"/>
        <v>1242</v>
      </c>
      <c r="L32" s="14">
        <f>VLOOKUP(A:A,[1]TDSheet!$A:$N,14,0)</f>
        <v>1000</v>
      </c>
      <c r="M32" s="14">
        <f>VLOOKUP(A:A,[1]TDSheet!$A:$O,15,0)</f>
        <v>0</v>
      </c>
      <c r="N32" s="14">
        <f>VLOOKUP(A:A,[1]TDSheet!$A:$W,23,0)</f>
        <v>2200</v>
      </c>
      <c r="O32" s="14"/>
      <c r="P32" s="14"/>
      <c r="Q32" s="14"/>
      <c r="R32" s="14"/>
      <c r="S32" s="14"/>
      <c r="T32" s="15">
        <v>900</v>
      </c>
      <c r="U32" s="15">
        <v>2200</v>
      </c>
      <c r="V32" s="14">
        <f t="shared" si="12"/>
        <v>1705</v>
      </c>
      <c r="W32" s="15">
        <v>1600</v>
      </c>
      <c r="X32" s="16">
        <f t="shared" si="13"/>
        <v>7.4762463343108507</v>
      </c>
      <c r="Y32" s="14">
        <f t="shared" si="14"/>
        <v>2.8428152492668621</v>
      </c>
      <c r="Z32" s="14"/>
      <c r="AA32" s="14"/>
      <c r="AB32" s="14">
        <f>VLOOKUP(A:A,[1]TDSheet!$A:$AB,28,0)</f>
        <v>6000</v>
      </c>
      <c r="AC32" s="14"/>
      <c r="AD32" s="14">
        <f>VLOOKUP(A:A,[1]TDSheet!$A:$AD,30,0)</f>
        <v>1937.6</v>
      </c>
      <c r="AE32" s="14">
        <f>VLOOKUP(A:A,[1]TDSheet!$A:$AE,31,0)</f>
        <v>1750</v>
      </c>
      <c r="AF32" s="14">
        <f>VLOOKUP(A:A,[3]TDSheet!$A:$D,4,0)</f>
        <v>1529</v>
      </c>
      <c r="AG32" s="14" t="str">
        <f>VLOOKUP(A:A,[1]TDSheet!$A:$AG,33,0)</f>
        <v>оконч</v>
      </c>
      <c r="AH32" s="14">
        <f t="shared" si="15"/>
        <v>378</v>
      </c>
      <c r="AI32" s="14">
        <f t="shared" si="16"/>
        <v>924</v>
      </c>
      <c r="AJ32" s="14">
        <f t="shared" si="17"/>
        <v>672</v>
      </c>
      <c r="AK32" s="14"/>
      <c r="AL32" s="14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163</v>
      </c>
      <c r="D33" s="8">
        <v>1877</v>
      </c>
      <c r="E33" s="8">
        <v>1282</v>
      </c>
      <c r="F33" s="8">
        <v>734</v>
      </c>
      <c r="G33" s="13">
        <f>VLOOKUP(A:A,[1]TDSheet!$A:$G,7,0)</f>
        <v>0</v>
      </c>
      <c r="H33" s="13">
        <f>VLOOKUP(A:A,[1]TDSheet!$A:$H,8,0)</f>
        <v>0.35</v>
      </c>
      <c r="I33" s="13" t="e">
        <f>VLOOKUP(A:A,[1]TDSheet!$A:$I,9,0)</f>
        <v>#N/A</v>
      </c>
      <c r="J33" s="14">
        <f>VLOOKUP(A:A,[2]TDSheet!$A:$F,6,0)</f>
        <v>1255</v>
      </c>
      <c r="K33" s="14">
        <f t="shared" si="11"/>
        <v>27</v>
      </c>
      <c r="L33" s="14">
        <f>VLOOKUP(A:A,[1]TDSheet!$A:$N,14,0)</f>
        <v>0</v>
      </c>
      <c r="M33" s="14">
        <f>VLOOKUP(A:A,[1]TDSheet!$A:$O,15,0)</f>
        <v>300</v>
      </c>
      <c r="N33" s="14">
        <f>VLOOKUP(A:A,[1]TDSheet!$A:$W,23,0)</f>
        <v>200</v>
      </c>
      <c r="O33" s="14"/>
      <c r="P33" s="14"/>
      <c r="Q33" s="14"/>
      <c r="R33" s="14"/>
      <c r="S33" s="14"/>
      <c r="T33" s="15">
        <v>200</v>
      </c>
      <c r="U33" s="15">
        <v>250</v>
      </c>
      <c r="V33" s="14">
        <f t="shared" si="12"/>
        <v>256.39999999999998</v>
      </c>
      <c r="W33" s="15">
        <v>300</v>
      </c>
      <c r="X33" s="16">
        <f t="shared" si="13"/>
        <v>7.7379095163806557</v>
      </c>
      <c r="Y33" s="14">
        <f t="shared" si="14"/>
        <v>2.8627145085803436</v>
      </c>
      <c r="Z33" s="14"/>
      <c r="AA33" s="14"/>
      <c r="AB33" s="14">
        <f>VLOOKUP(A:A,[1]TDSheet!$A:$AB,28,0)</f>
        <v>0</v>
      </c>
      <c r="AC33" s="14"/>
      <c r="AD33" s="14">
        <f>VLOOKUP(A:A,[1]TDSheet!$A:$AD,30,0)</f>
        <v>234.8</v>
      </c>
      <c r="AE33" s="14">
        <f>VLOOKUP(A:A,[1]TDSheet!$A:$AE,31,0)</f>
        <v>240.4</v>
      </c>
      <c r="AF33" s="14">
        <f>VLOOKUP(A:A,[3]TDSheet!$A:$D,4,0)</f>
        <v>365</v>
      </c>
      <c r="AG33" s="14" t="str">
        <f>VLOOKUP(A:A,[1]TDSheet!$A:$AG,33,0)</f>
        <v>продавг</v>
      </c>
      <c r="AH33" s="14">
        <f t="shared" si="15"/>
        <v>70</v>
      </c>
      <c r="AI33" s="14">
        <f t="shared" si="16"/>
        <v>87.5</v>
      </c>
      <c r="AJ33" s="14">
        <f t="shared" si="17"/>
        <v>105</v>
      </c>
      <c r="AK33" s="14"/>
      <c r="AL33" s="14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87</v>
      </c>
      <c r="D34" s="8">
        <v>1080</v>
      </c>
      <c r="E34" s="8">
        <v>949</v>
      </c>
      <c r="F34" s="8">
        <v>200</v>
      </c>
      <c r="G34" s="13">
        <f>VLOOKUP(A:A,[1]TDSheet!$A:$G,7,0)</f>
        <v>0</v>
      </c>
      <c r="H34" s="13">
        <f>VLOOKUP(A:A,[1]TDSheet!$A:$H,8,0)</f>
        <v>0.35</v>
      </c>
      <c r="I34" s="13" t="e">
        <f>VLOOKUP(A:A,[1]TDSheet!$A:$I,9,0)</f>
        <v>#N/A</v>
      </c>
      <c r="J34" s="14">
        <f>VLOOKUP(A:A,[2]TDSheet!$A:$F,6,0)</f>
        <v>1002</v>
      </c>
      <c r="K34" s="14">
        <f t="shared" si="11"/>
        <v>-53</v>
      </c>
      <c r="L34" s="14">
        <f>VLOOKUP(A:A,[1]TDSheet!$A:$N,14,0)</f>
        <v>0</v>
      </c>
      <c r="M34" s="14">
        <f>VLOOKUP(A:A,[1]TDSheet!$A:$O,15,0)</f>
        <v>0</v>
      </c>
      <c r="N34" s="14">
        <f>VLOOKUP(A:A,[1]TDSheet!$A:$W,23,0)</f>
        <v>150</v>
      </c>
      <c r="O34" s="14"/>
      <c r="P34" s="14"/>
      <c r="Q34" s="14"/>
      <c r="R34" s="14"/>
      <c r="S34" s="14"/>
      <c r="T34" s="15"/>
      <c r="U34" s="15">
        <v>100</v>
      </c>
      <c r="V34" s="14">
        <f t="shared" si="12"/>
        <v>57.8</v>
      </c>
      <c r="W34" s="15">
        <v>50</v>
      </c>
      <c r="X34" s="16">
        <f t="shared" si="13"/>
        <v>8.6505190311418687</v>
      </c>
      <c r="Y34" s="14">
        <f t="shared" si="14"/>
        <v>3.4602076124567476</v>
      </c>
      <c r="Z34" s="14"/>
      <c r="AA34" s="14"/>
      <c r="AB34" s="14">
        <f>VLOOKUP(A:A,[1]TDSheet!$A:$AB,28,0)</f>
        <v>660</v>
      </c>
      <c r="AC34" s="14"/>
      <c r="AD34" s="14">
        <f>VLOOKUP(A:A,[1]TDSheet!$A:$AD,30,0)</f>
        <v>49.4</v>
      </c>
      <c r="AE34" s="14">
        <f>VLOOKUP(A:A,[1]TDSheet!$A:$AE,31,0)</f>
        <v>54.6</v>
      </c>
      <c r="AF34" s="14">
        <f>VLOOKUP(A:A,[3]TDSheet!$A:$D,4,0)</f>
        <v>50</v>
      </c>
      <c r="AG34" s="14">
        <f>VLOOKUP(A:A,[1]TDSheet!$A:$AG,33,0)</f>
        <v>0</v>
      </c>
      <c r="AH34" s="14">
        <f t="shared" si="15"/>
        <v>0</v>
      </c>
      <c r="AI34" s="14">
        <f t="shared" si="16"/>
        <v>35</v>
      </c>
      <c r="AJ34" s="14">
        <f t="shared" si="17"/>
        <v>17.5</v>
      </c>
      <c r="AK34" s="14"/>
      <c r="AL34" s="14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476</v>
      </c>
      <c r="D35" s="8">
        <v>1132</v>
      </c>
      <c r="E35" s="8">
        <v>1351</v>
      </c>
      <c r="F35" s="8">
        <v>234</v>
      </c>
      <c r="G35" s="13">
        <f>VLOOKUP(A:A,[1]TDSheet!$A:$G,7,0)</f>
        <v>0</v>
      </c>
      <c r="H35" s="13">
        <f>VLOOKUP(A:A,[1]TDSheet!$A:$H,8,0)</f>
        <v>0.35</v>
      </c>
      <c r="I35" s="13" t="e">
        <f>VLOOKUP(A:A,[1]TDSheet!$A:$I,9,0)</f>
        <v>#N/A</v>
      </c>
      <c r="J35" s="14">
        <f>VLOOKUP(A:A,[2]TDSheet!$A:$F,6,0)</f>
        <v>1539</v>
      </c>
      <c r="K35" s="14">
        <f t="shared" si="11"/>
        <v>-188</v>
      </c>
      <c r="L35" s="14">
        <f>VLOOKUP(A:A,[1]TDSheet!$A:$N,14,0)</f>
        <v>0</v>
      </c>
      <c r="M35" s="14">
        <f>VLOOKUP(A:A,[1]TDSheet!$A:$O,15,0)</f>
        <v>300</v>
      </c>
      <c r="N35" s="14">
        <f>VLOOKUP(A:A,[1]TDSheet!$A:$W,23,0)</f>
        <v>300</v>
      </c>
      <c r="O35" s="14"/>
      <c r="P35" s="14"/>
      <c r="Q35" s="14"/>
      <c r="R35" s="14"/>
      <c r="S35" s="14"/>
      <c r="T35" s="15">
        <v>100</v>
      </c>
      <c r="U35" s="15">
        <v>100</v>
      </c>
      <c r="V35" s="14">
        <f t="shared" si="12"/>
        <v>138.19999999999999</v>
      </c>
      <c r="W35" s="15">
        <v>100</v>
      </c>
      <c r="X35" s="16">
        <f t="shared" si="13"/>
        <v>8.2054992764109986</v>
      </c>
      <c r="Y35" s="14">
        <f t="shared" si="14"/>
        <v>1.6931982633863967</v>
      </c>
      <c r="Z35" s="14"/>
      <c r="AA35" s="14"/>
      <c r="AB35" s="14">
        <f>VLOOKUP(A:A,[1]TDSheet!$A:$AB,28,0)</f>
        <v>660</v>
      </c>
      <c r="AC35" s="14"/>
      <c r="AD35" s="14">
        <f>VLOOKUP(A:A,[1]TDSheet!$A:$AD,30,0)</f>
        <v>145</v>
      </c>
      <c r="AE35" s="14">
        <f>VLOOKUP(A:A,[1]TDSheet!$A:$AE,31,0)</f>
        <v>112.6</v>
      </c>
      <c r="AF35" s="14">
        <f>VLOOKUP(A:A,[3]TDSheet!$A:$D,4,0)</f>
        <v>97</v>
      </c>
      <c r="AG35" s="14">
        <f>VLOOKUP(A:A,[1]TDSheet!$A:$AG,33,0)</f>
        <v>0</v>
      </c>
      <c r="AH35" s="14">
        <f t="shared" si="15"/>
        <v>35</v>
      </c>
      <c r="AI35" s="14">
        <f t="shared" si="16"/>
        <v>35</v>
      </c>
      <c r="AJ35" s="14">
        <f t="shared" si="17"/>
        <v>35</v>
      </c>
      <c r="AK35" s="14"/>
      <c r="AL35" s="14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389</v>
      </c>
      <c r="D36" s="8">
        <v>1756</v>
      </c>
      <c r="E36" s="8">
        <v>1385</v>
      </c>
      <c r="F36" s="8">
        <v>730</v>
      </c>
      <c r="G36" s="13">
        <f>VLOOKUP(A:A,[1]TDSheet!$A:$G,7,0)</f>
        <v>0</v>
      </c>
      <c r="H36" s="13">
        <f>VLOOKUP(A:A,[1]TDSheet!$A:$H,8,0)</f>
        <v>0.35</v>
      </c>
      <c r="I36" s="13" t="e">
        <f>VLOOKUP(A:A,[1]TDSheet!$A:$I,9,0)</f>
        <v>#N/A</v>
      </c>
      <c r="J36" s="14">
        <f>VLOOKUP(A:A,[2]TDSheet!$A:$F,6,0)</f>
        <v>1476</v>
      </c>
      <c r="K36" s="14">
        <f t="shared" si="11"/>
        <v>-91</v>
      </c>
      <c r="L36" s="14">
        <f>VLOOKUP(A:A,[1]TDSheet!$A:$N,14,0)</f>
        <v>0</v>
      </c>
      <c r="M36" s="14">
        <f>VLOOKUP(A:A,[1]TDSheet!$A:$O,15,0)</f>
        <v>350</v>
      </c>
      <c r="N36" s="14">
        <f>VLOOKUP(A:A,[1]TDSheet!$A:$W,23,0)</f>
        <v>350</v>
      </c>
      <c r="O36" s="14"/>
      <c r="P36" s="14"/>
      <c r="Q36" s="14"/>
      <c r="R36" s="14"/>
      <c r="S36" s="14"/>
      <c r="T36" s="15">
        <v>100</v>
      </c>
      <c r="U36" s="15">
        <v>300</v>
      </c>
      <c r="V36" s="14">
        <f t="shared" si="12"/>
        <v>277</v>
      </c>
      <c r="W36" s="15">
        <v>300</v>
      </c>
      <c r="X36" s="16">
        <f t="shared" si="13"/>
        <v>7.6895306859205776</v>
      </c>
      <c r="Y36" s="14">
        <f t="shared" si="14"/>
        <v>2.6353790613718413</v>
      </c>
      <c r="Z36" s="14"/>
      <c r="AA36" s="14"/>
      <c r="AB36" s="14">
        <f>VLOOKUP(A:A,[1]TDSheet!$A:$AB,28,0)</f>
        <v>0</v>
      </c>
      <c r="AC36" s="14"/>
      <c r="AD36" s="14">
        <f>VLOOKUP(A:A,[1]TDSheet!$A:$AD,30,0)</f>
        <v>214.8</v>
      </c>
      <c r="AE36" s="14">
        <f>VLOOKUP(A:A,[1]TDSheet!$A:$AE,31,0)</f>
        <v>253.4</v>
      </c>
      <c r="AF36" s="14">
        <f>VLOOKUP(A:A,[3]TDSheet!$A:$D,4,0)</f>
        <v>347</v>
      </c>
      <c r="AG36" s="14" t="str">
        <f>VLOOKUP(A:A,[1]TDSheet!$A:$AG,33,0)</f>
        <v>продавг</v>
      </c>
      <c r="AH36" s="14">
        <f t="shared" si="15"/>
        <v>35</v>
      </c>
      <c r="AI36" s="14">
        <f t="shared" si="16"/>
        <v>105</v>
      </c>
      <c r="AJ36" s="14">
        <f t="shared" si="17"/>
        <v>105</v>
      </c>
      <c r="AK36" s="14"/>
      <c r="AL36" s="14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201.69300000000001</v>
      </c>
      <c r="D37" s="8">
        <v>552.92200000000003</v>
      </c>
      <c r="E37" s="8">
        <v>520.86599999999999</v>
      </c>
      <c r="F37" s="8">
        <v>226.709</v>
      </c>
      <c r="G37" s="13">
        <f>VLOOKUP(A:A,[1]TDSheet!$A:$G,7,0)</f>
        <v>0</v>
      </c>
      <c r="H37" s="13">
        <f>VLOOKUP(A:A,[1]TDSheet!$A:$H,8,0)</f>
        <v>1</v>
      </c>
      <c r="I37" s="13" t="e">
        <f>VLOOKUP(A:A,[1]TDSheet!$A:$I,9,0)</f>
        <v>#N/A</v>
      </c>
      <c r="J37" s="14">
        <f>VLOOKUP(A:A,[2]TDSheet!$A:$F,6,0)</f>
        <v>593.428</v>
      </c>
      <c r="K37" s="14">
        <f t="shared" si="11"/>
        <v>-72.562000000000012</v>
      </c>
      <c r="L37" s="14">
        <f>VLOOKUP(A:A,[1]TDSheet!$A:$N,14,0)</f>
        <v>0</v>
      </c>
      <c r="M37" s="14">
        <f>VLOOKUP(A:A,[1]TDSheet!$A:$O,15,0)</f>
        <v>150</v>
      </c>
      <c r="N37" s="14">
        <f>VLOOKUP(A:A,[1]TDSheet!$A:$W,23,0)</f>
        <v>150</v>
      </c>
      <c r="O37" s="14"/>
      <c r="P37" s="14"/>
      <c r="Q37" s="14"/>
      <c r="R37" s="14"/>
      <c r="S37" s="14"/>
      <c r="T37" s="15">
        <v>50</v>
      </c>
      <c r="U37" s="15">
        <v>100</v>
      </c>
      <c r="V37" s="14">
        <f t="shared" si="12"/>
        <v>104.17319999999999</v>
      </c>
      <c r="W37" s="15">
        <v>150</v>
      </c>
      <c r="X37" s="16">
        <f t="shared" si="13"/>
        <v>7.9359086598088577</v>
      </c>
      <c r="Y37" s="14">
        <f t="shared" si="14"/>
        <v>2.1762699043515994</v>
      </c>
      <c r="Z37" s="14"/>
      <c r="AA37" s="14"/>
      <c r="AB37" s="14">
        <f>VLOOKUP(A:A,[1]TDSheet!$A:$AB,28,0)</f>
        <v>0</v>
      </c>
      <c r="AC37" s="14"/>
      <c r="AD37" s="14">
        <f>VLOOKUP(A:A,[1]TDSheet!$A:$AD,30,0)</f>
        <v>101.48440000000001</v>
      </c>
      <c r="AE37" s="14">
        <f>VLOOKUP(A:A,[1]TDSheet!$A:$AE,31,0)</f>
        <v>102.97940000000001</v>
      </c>
      <c r="AF37" s="14">
        <f>VLOOKUP(A:A,[3]TDSheet!$A:$D,4,0)</f>
        <v>79.7</v>
      </c>
      <c r="AG37" s="14" t="e">
        <f>VLOOKUP(A:A,[1]TDSheet!$A:$AG,33,0)</f>
        <v>#N/A</v>
      </c>
      <c r="AH37" s="14">
        <f t="shared" si="15"/>
        <v>50</v>
      </c>
      <c r="AI37" s="14">
        <f t="shared" si="16"/>
        <v>100</v>
      </c>
      <c r="AJ37" s="14">
        <f t="shared" si="17"/>
        <v>150</v>
      </c>
      <c r="AK37" s="14"/>
      <c r="AL37" s="14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4027.884</v>
      </c>
      <c r="D38" s="8">
        <v>4967.3109999999997</v>
      </c>
      <c r="E38" s="8">
        <v>6355.8310000000001</v>
      </c>
      <c r="F38" s="8">
        <v>2518.393</v>
      </c>
      <c r="G38" s="13">
        <f>VLOOKUP(A:A,[1]TDSheet!$A:$G,7,0)</f>
        <v>0</v>
      </c>
      <c r="H38" s="13">
        <f>VLOOKUP(A:A,[1]TDSheet!$A:$H,8,0)</f>
        <v>1</v>
      </c>
      <c r="I38" s="13" t="e">
        <f>VLOOKUP(A:A,[1]TDSheet!$A:$I,9,0)</f>
        <v>#N/A</v>
      </c>
      <c r="J38" s="14">
        <f>VLOOKUP(A:A,[2]TDSheet!$A:$F,6,0)</f>
        <v>6409.8339999999998</v>
      </c>
      <c r="K38" s="14">
        <f t="shared" si="11"/>
        <v>-54.002999999999702</v>
      </c>
      <c r="L38" s="14">
        <f>VLOOKUP(A:A,[1]TDSheet!$A:$N,14,0)</f>
        <v>2500</v>
      </c>
      <c r="M38" s="14">
        <f>VLOOKUP(A:A,[1]TDSheet!$A:$O,15,0)</f>
        <v>0</v>
      </c>
      <c r="N38" s="14">
        <f>VLOOKUP(A:A,[1]TDSheet!$A:$W,23,0)</f>
        <v>1000</v>
      </c>
      <c r="O38" s="14"/>
      <c r="P38" s="14"/>
      <c r="Q38" s="14"/>
      <c r="R38" s="14"/>
      <c r="S38" s="14"/>
      <c r="T38" s="15">
        <v>900</v>
      </c>
      <c r="U38" s="15">
        <v>1500</v>
      </c>
      <c r="V38" s="14">
        <f t="shared" si="12"/>
        <v>1271.1662000000001</v>
      </c>
      <c r="W38" s="15">
        <v>1600</v>
      </c>
      <c r="X38" s="16">
        <f t="shared" si="13"/>
        <v>7.8812613173635349</v>
      </c>
      <c r="Y38" s="14">
        <f t="shared" si="14"/>
        <v>1.9811673721343439</v>
      </c>
      <c r="Z38" s="14"/>
      <c r="AA38" s="14"/>
      <c r="AB38" s="14">
        <f>VLOOKUP(A:A,[1]TDSheet!$A:$AB,28,0)</f>
        <v>0</v>
      </c>
      <c r="AC38" s="14"/>
      <c r="AD38" s="14">
        <f>VLOOKUP(A:A,[1]TDSheet!$A:$AD,30,0)</f>
        <v>1036.1024</v>
      </c>
      <c r="AE38" s="14">
        <f>VLOOKUP(A:A,[1]TDSheet!$A:$AE,31,0)</f>
        <v>1001.1982</v>
      </c>
      <c r="AF38" s="14">
        <f>VLOOKUP(A:A,[3]TDSheet!$A:$D,4,0)</f>
        <v>1548.0650000000001</v>
      </c>
      <c r="AG38" s="14" t="str">
        <f>VLOOKUP(A:A,[1]TDSheet!$A:$AG,33,0)</f>
        <v>авг ак яб</v>
      </c>
      <c r="AH38" s="14">
        <f t="shared" si="15"/>
        <v>900</v>
      </c>
      <c r="AI38" s="14">
        <f t="shared" si="16"/>
        <v>1500</v>
      </c>
      <c r="AJ38" s="14">
        <f t="shared" si="17"/>
        <v>1600</v>
      </c>
      <c r="AK38" s="14"/>
      <c r="AL38" s="14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25.838999999999999</v>
      </c>
      <c r="D39" s="8">
        <v>640.68600000000004</v>
      </c>
      <c r="E39" s="8">
        <v>316.084</v>
      </c>
      <c r="F39" s="8">
        <v>341.12</v>
      </c>
      <c r="G39" s="13">
        <f>VLOOKUP(A:A,[1]TDSheet!$A:$G,7,0)</f>
        <v>0</v>
      </c>
      <c r="H39" s="13">
        <f>VLOOKUP(A:A,[1]TDSheet!$A:$H,8,0)</f>
        <v>1</v>
      </c>
      <c r="I39" s="13" t="e">
        <f>VLOOKUP(A:A,[1]TDSheet!$A:$I,9,0)</f>
        <v>#N/A</v>
      </c>
      <c r="J39" s="14">
        <f>VLOOKUP(A:A,[2]TDSheet!$A:$F,6,0)</f>
        <v>303.06599999999997</v>
      </c>
      <c r="K39" s="14">
        <f t="shared" si="11"/>
        <v>13.018000000000029</v>
      </c>
      <c r="L39" s="14">
        <f>VLOOKUP(A:A,[1]TDSheet!$A:$N,14,0)</f>
        <v>0</v>
      </c>
      <c r="M39" s="14">
        <f>VLOOKUP(A:A,[1]TDSheet!$A:$O,15,0)</f>
        <v>50</v>
      </c>
      <c r="N39" s="14">
        <f>VLOOKUP(A:A,[1]TDSheet!$A:$W,23,0)</f>
        <v>70</v>
      </c>
      <c r="O39" s="14"/>
      <c r="P39" s="14"/>
      <c r="Q39" s="14"/>
      <c r="R39" s="14"/>
      <c r="S39" s="14"/>
      <c r="T39" s="15"/>
      <c r="U39" s="15"/>
      <c r="V39" s="14">
        <f t="shared" si="12"/>
        <v>63.216799999999999</v>
      </c>
      <c r="W39" s="15">
        <v>50</v>
      </c>
      <c r="X39" s="16">
        <f t="shared" si="13"/>
        <v>8.0851925437541929</v>
      </c>
      <c r="Y39" s="14">
        <f t="shared" si="14"/>
        <v>5.3960339656546994</v>
      </c>
      <c r="Z39" s="14"/>
      <c r="AA39" s="14"/>
      <c r="AB39" s="14">
        <f>VLOOKUP(A:A,[1]TDSheet!$A:$AB,28,0)</f>
        <v>0</v>
      </c>
      <c r="AC39" s="14"/>
      <c r="AD39" s="14">
        <f>VLOOKUP(A:A,[1]TDSheet!$A:$AD,30,0)</f>
        <v>76.297200000000004</v>
      </c>
      <c r="AE39" s="14">
        <f>VLOOKUP(A:A,[1]TDSheet!$A:$AE,31,0)</f>
        <v>79.702799999999996</v>
      </c>
      <c r="AF39" s="14">
        <f>VLOOKUP(A:A,[3]TDSheet!$A:$D,4,0)</f>
        <v>46.292999999999999</v>
      </c>
      <c r="AG39" s="14">
        <f>VLOOKUP(A:A,[1]TDSheet!$A:$AG,33,0)</f>
        <v>0</v>
      </c>
      <c r="AH39" s="14">
        <f t="shared" si="15"/>
        <v>0</v>
      </c>
      <c r="AI39" s="14">
        <f t="shared" si="16"/>
        <v>0</v>
      </c>
      <c r="AJ39" s="14">
        <f t="shared" si="17"/>
        <v>50</v>
      </c>
      <c r="AK39" s="14"/>
      <c r="AL39" s="14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215.35900000000001</v>
      </c>
      <c r="D40" s="8">
        <v>1142.77</v>
      </c>
      <c r="E40" s="8">
        <v>689.73299999999995</v>
      </c>
      <c r="F40" s="8">
        <v>647.65200000000004</v>
      </c>
      <c r="G40" s="13">
        <f>VLOOKUP(A:A,[1]TDSheet!$A:$G,7,0)</f>
        <v>0</v>
      </c>
      <c r="H40" s="13">
        <f>VLOOKUP(A:A,[1]TDSheet!$A:$H,8,0)</f>
        <v>1</v>
      </c>
      <c r="I40" s="13" t="e">
        <f>VLOOKUP(A:A,[1]TDSheet!$A:$I,9,0)</f>
        <v>#N/A</v>
      </c>
      <c r="J40" s="14">
        <f>VLOOKUP(A:A,[2]TDSheet!$A:$F,6,0)</f>
        <v>668.06500000000005</v>
      </c>
      <c r="K40" s="14">
        <f t="shared" si="11"/>
        <v>21.667999999999893</v>
      </c>
      <c r="L40" s="14">
        <f>VLOOKUP(A:A,[1]TDSheet!$A:$N,14,0)</f>
        <v>0</v>
      </c>
      <c r="M40" s="14">
        <f>VLOOKUP(A:A,[1]TDSheet!$A:$O,15,0)</f>
        <v>0</v>
      </c>
      <c r="N40" s="14">
        <f>VLOOKUP(A:A,[1]TDSheet!$A:$W,23,0)</f>
        <v>220</v>
      </c>
      <c r="O40" s="14"/>
      <c r="P40" s="14"/>
      <c r="Q40" s="14"/>
      <c r="R40" s="14"/>
      <c r="S40" s="14"/>
      <c r="T40" s="15"/>
      <c r="U40" s="15">
        <v>100</v>
      </c>
      <c r="V40" s="14">
        <f t="shared" si="12"/>
        <v>137.94659999999999</v>
      </c>
      <c r="W40" s="15">
        <v>100</v>
      </c>
      <c r="X40" s="16">
        <f t="shared" si="13"/>
        <v>7.7396035857353507</v>
      </c>
      <c r="Y40" s="14">
        <f t="shared" si="14"/>
        <v>4.6949471752112784</v>
      </c>
      <c r="Z40" s="14"/>
      <c r="AA40" s="14"/>
      <c r="AB40" s="14">
        <f>VLOOKUP(A:A,[1]TDSheet!$A:$AB,28,0)</f>
        <v>0</v>
      </c>
      <c r="AC40" s="14"/>
      <c r="AD40" s="14">
        <f>VLOOKUP(A:A,[1]TDSheet!$A:$AD,30,0)</f>
        <v>146.79939999999999</v>
      </c>
      <c r="AE40" s="14">
        <f>VLOOKUP(A:A,[1]TDSheet!$A:$AE,31,0)</f>
        <v>164.0412</v>
      </c>
      <c r="AF40" s="14">
        <f>VLOOKUP(A:A,[3]TDSheet!$A:$D,4,0)</f>
        <v>119.551</v>
      </c>
      <c r="AG40" s="14">
        <f>VLOOKUP(A:A,[1]TDSheet!$A:$AG,33,0)</f>
        <v>0</v>
      </c>
      <c r="AH40" s="14">
        <f t="shared" si="15"/>
        <v>0</v>
      </c>
      <c r="AI40" s="14">
        <f t="shared" si="16"/>
        <v>100</v>
      </c>
      <c r="AJ40" s="14">
        <f t="shared" si="17"/>
        <v>100</v>
      </c>
      <c r="AK40" s="14"/>
      <c r="AL40" s="14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113.086</v>
      </c>
      <c r="D41" s="8">
        <v>28.652000000000001</v>
      </c>
      <c r="E41" s="8">
        <v>63.968000000000004</v>
      </c>
      <c r="F41" s="8">
        <v>76.17</v>
      </c>
      <c r="G41" s="13">
        <f>VLOOKUP(A:A,[1]TDSheet!$A:$G,7,0)</f>
        <v>0</v>
      </c>
      <c r="H41" s="13">
        <f>VLOOKUP(A:A,[1]TDSheet!$A:$H,8,0)</f>
        <v>1</v>
      </c>
      <c r="I41" s="13" t="e">
        <f>VLOOKUP(A:A,[1]TDSheet!$A:$I,9,0)</f>
        <v>#N/A</v>
      </c>
      <c r="J41" s="14">
        <f>VLOOKUP(A:A,[2]TDSheet!$A:$F,6,0)</f>
        <v>384.26900000000001</v>
      </c>
      <c r="K41" s="14">
        <f t="shared" si="11"/>
        <v>-320.30099999999999</v>
      </c>
      <c r="L41" s="14">
        <f>VLOOKUP(A:A,[1]TDSheet!$A:$N,14,0)</f>
        <v>0</v>
      </c>
      <c r="M41" s="14">
        <f>VLOOKUP(A:A,[1]TDSheet!$A:$O,15,0)</f>
        <v>200</v>
      </c>
      <c r="N41" s="14">
        <f>VLOOKUP(A:A,[1]TDSheet!$A:$W,23,0)</f>
        <v>60</v>
      </c>
      <c r="O41" s="14"/>
      <c r="P41" s="14"/>
      <c r="Q41" s="14"/>
      <c r="R41" s="14"/>
      <c r="S41" s="14"/>
      <c r="T41" s="15">
        <v>50</v>
      </c>
      <c r="U41" s="15">
        <v>50</v>
      </c>
      <c r="V41" s="14">
        <f t="shared" si="12"/>
        <v>12.793600000000001</v>
      </c>
      <c r="W41" s="15">
        <v>50</v>
      </c>
      <c r="X41" s="16">
        <f t="shared" si="13"/>
        <v>38.001031765882935</v>
      </c>
      <c r="Y41" s="14">
        <f t="shared" si="14"/>
        <v>5.9537581290645321</v>
      </c>
      <c r="Z41" s="14"/>
      <c r="AA41" s="14"/>
      <c r="AB41" s="14">
        <f>VLOOKUP(A:A,[1]TDSheet!$A:$AB,28,0)</f>
        <v>0</v>
      </c>
      <c r="AC41" s="14"/>
      <c r="AD41" s="14">
        <f>VLOOKUP(A:A,[1]TDSheet!$A:$AD,30,0)</f>
        <v>52.136600000000001</v>
      </c>
      <c r="AE41" s="14">
        <f>VLOOKUP(A:A,[1]TDSheet!$A:$AE,31,0)</f>
        <v>58.934199999999997</v>
      </c>
      <c r="AF41" s="14">
        <f>VLOOKUP(A:A,[3]TDSheet!$A:$D,4,0)</f>
        <v>0.8</v>
      </c>
      <c r="AG41" s="14" t="str">
        <f>VLOOKUP(A:A,[1]TDSheet!$A:$AG,33,0)</f>
        <v>косяк ш</v>
      </c>
      <c r="AH41" s="14">
        <f t="shared" si="15"/>
        <v>50</v>
      </c>
      <c r="AI41" s="14">
        <f t="shared" si="16"/>
        <v>50</v>
      </c>
      <c r="AJ41" s="14">
        <f t="shared" si="17"/>
        <v>50</v>
      </c>
      <c r="AK41" s="14"/>
      <c r="AL41" s="14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4113.8209999999999</v>
      </c>
      <c r="D42" s="8">
        <v>13083.495000000001</v>
      </c>
      <c r="E42" s="8">
        <v>12869.449000000001</v>
      </c>
      <c r="F42" s="8">
        <v>4107.5739999999996</v>
      </c>
      <c r="G42" s="13">
        <f>VLOOKUP(A:A,[1]TDSheet!$A:$G,7,0)</f>
        <v>0</v>
      </c>
      <c r="H42" s="13">
        <f>VLOOKUP(A:A,[1]TDSheet!$A:$H,8,0)</f>
        <v>1</v>
      </c>
      <c r="I42" s="13" t="e">
        <f>VLOOKUP(A:A,[1]TDSheet!$A:$I,9,0)</f>
        <v>#N/A</v>
      </c>
      <c r="J42" s="14">
        <f>VLOOKUP(A:A,[2]TDSheet!$A:$F,6,0)</f>
        <v>12624.633</v>
      </c>
      <c r="K42" s="14">
        <f t="shared" si="11"/>
        <v>244.81600000000071</v>
      </c>
      <c r="L42" s="14">
        <f>VLOOKUP(A:A,[1]TDSheet!$A:$N,14,0)</f>
        <v>7100</v>
      </c>
      <c r="M42" s="14">
        <f>VLOOKUP(A:A,[1]TDSheet!$A:$O,15,0)</f>
        <v>0</v>
      </c>
      <c r="N42" s="14">
        <f>VLOOKUP(A:A,[1]TDSheet!$A:$W,23,0)</f>
        <v>2000</v>
      </c>
      <c r="O42" s="14"/>
      <c r="P42" s="14"/>
      <c r="Q42" s="14"/>
      <c r="R42" s="14"/>
      <c r="S42" s="14"/>
      <c r="T42" s="15">
        <v>900</v>
      </c>
      <c r="U42" s="15">
        <v>3200</v>
      </c>
      <c r="V42" s="14">
        <f t="shared" si="12"/>
        <v>2573.8897999999999</v>
      </c>
      <c r="W42" s="15">
        <v>2500</v>
      </c>
      <c r="X42" s="16">
        <f t="shared" si="13"/>
        <v>7.695579663123107</v>
      </c>
      <c r="Y42" s="14">
        <f t="shared" si="14"/>
        <v>1.5958624180413628</v>
      </c>
      <c r="Z42" s="14"/>
      <c r="AA42" s="14"/>
      <c r="AB42" s="14">
        <f>VLOOKUP(A:A,[1]TDSheet!$A:$AB,28,0)</f>
        <v>0</v>
      </c>
      <c r="AC42" s="14"/>
      <c r="AD42" s="14">
        <f>VLOOKUP(A:A,[1]TDSheet!$A:$AD,30,0)</f>
        <v>1956.6581999999999</v>
      </c>
      <c r="AE42" s="14">
        <f>VLOOKUP(A:A,[1]TDSheet!$A:$AE,31,0)</f>
        <v>2117.8294000000001</v>
      </c>
      <c r="AF42" s="14">
        <f>VLOOKUP(A:A,[3]TDSheet!$A:$D,4,0)</f>
        <v>2988.085</v>
      </c>
      <c r="AG42" s="14" t="str">
        <f>VLOOKUP(A:A,[1]TDSheet!$A:$AG,33,0)</f>
        <v>авг ак яб</v>
      </c>
      <c r="AH42" s="14">
        <f t="shared" si="15"/>
        <v>900</v>
      </c>
      <c r="AI42" s="14">
        <f t="shared" si="16"/>
        <v>3200</v>
      </c>
      <c r="AJ42" s="14">
        <f t="shared" si="17"/>
        <v>2500</v>
      </c>
      <c r="AK42" s="14"/>
      <c r="AL42" s="14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257.51400000000001</v>
      </c>
      <c r="D43" s="8">
        <v>534.33000000000004</v>
      </c>
      <c r="E43" s="8">
        <v>506.98899999999998</v>
      </c>
      <c r="F43" s="8">
        <v>231.595</v>
      </c>
      <c r="G43" s="13" t="str">
        <f>VLOOKUP(A:A,[1]TDSheet!$A:$G,7,0)</f>
        <v>н</v>
      </c>
      <c r="H43" s="13">
        <f>VLOOKUP(A:A,[1]TDSheet!$A:$H,8,0)</f>
        <v>1</v>
      </c>
      <c r="I43" s="13" t="e">
        <f>VLOOKUP(A:A,[1]TDSheet!$A:$I,9,0)</f>
        <v>#N/A</v>
      </c>
      <c r="J43" s="14">
        <f>VLOOKUP(A:A,[2]TDSheet!$A:$F,6,0)</f>
        <v>573.46900000000005</v>
      </c>
      <c r="K43" s="14">
        <f t="shared" si="11"/>
        <v>-66.480000000000075</v>
      </c>
      <c r="L43" s="14">
        <f>VLOOKUP(A:A,[1]TDSheet!$A:$N,14,0)</f>
        <v>0</v>
      </c>
      <c r="M43" s="14">
        <f>VLOOKUP(A:A,[1]TDSheet!$A:$O,15,0)</f>
        <v>200</v>
      </c>
      <c r="N43" s="14">
        <f>VLOOKUP(A:A,[1]TDSheet!$A:$W,23,0)</f>
        <v>110</v>
      </c>
      <c r="O43" s="14"/>
      <c r="P43" s="14"/>
      <c r="Q43" s="14"/>
      <c r="R43" s="14"/>
      <c r="S43" s="14"/>
      <c r="T43" s="15"/>
      <c r="U43" s="15">
        <v>100</v>
      </c>
      <c r="V43" s="14">
        <f t="shared" si="12"/>
        <v>101.39779999999999</v>
      </c>
      <c r="W43" s="15">
        <v>100</v>
      </c>
      <c r="X43" s="16">
        <f t="shared" si="13"/>
        <v>7.313718838081301</v>
      </c>
      <c r="Y43" s="14">
        <f t="shared" si="14"/>
        <v>2.284023913733829</v>
      </c>
      <c r="Z43" s="14"/>
      <c r="AA43" s="14"/>
      <c r="AB43" s="14">
        <f>VLOOKUP(A:A,[1]TDSheet!$A:$AB,28,0)</f>
        <v>0</v>
      </c>
      <c r="AC43" s="14"/>
      <c r="AD43" s="14">
        <f>VLOOKUP(A:A,[1]TDSheet!$A:$AD,30,0)</f>
        <v>116.94760000000001</v>
      </c>
      <c r="AE43" s="14">
        <f>VLOOKUP(A:A,[1]TDSheet!$A:$AE,31,0)</f>
        <v>83.965800000000002</v>
      </c>
      <c r="AF43" s="14">
        <f>VLOOKUP(A:A,[3]TDSheet!$A:$D,4,0)</f>
        <v>128.88800000000001</v>
      </c>
      <c r="AG43" s="14">
        <f>VLOOKUP(A:A,[1]TDSheet!$A:$AG,33,0)</f>
        <v>0</v>
      </c>
      <c r="AH43" s="14">
        <f t="shared" si="15"/>
        <v>0</v>
      </c>
      <c r="AI43" s="14">
        <f t="shared" si="16"/>
        <v>100</v>
      </c>
      <c r="AJ43" s="14">
        <f t="shared" si="17"/>
        <v>100</v>
      </c>
      <c r="AK43" s="14"/>
      <c r="AL43" s="14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41.792999999999999</v>
      </c>
      <c r="D44" s="8">
        <v>73.123000000000005</v>
      </c>
      <c r="E44" s="8">
        <v>68.156999999999996</v>
      </c>
      <c r="F44" s="8">
        <v>43.38</v>
      </c>
      <c r="G44" s="13">
        <f>VLOOKUP(A:A,[1]TDSheet!$A:$G,7,0)</f>
        <v>0</v>
      </c>
      <c r="H44" s="13">
        <f>VLOOKUP(A:A,[1]TDSheet!$A:$H,8,0)</f>
        <v>1</v>
      </c>
      <c r="I44" s="13" t="e">
        <f>VLOOKUP(A:A,[1]TDSheet!$A:$I,9,0)</f>
        <v>#N/A</v>
      </c>
      <c r="J44" s="14">
        <f>VLOOKUP(A:A,[2]TDSheet!$A:$F,6,0)</f>
        <v>85.888000000000005</v>
      </c>
      <c r="K44" s="14">
        <f t="shared" si="11"/>
        <v>-17.731000000000009</v>
      </c>
      <c r="L44" s="14">
        <f>VLOOKUP(A:A,[1]TDSheet!$A:$N,14,0)</f>
        <v>0</v>
      </c>
      <c r="M44" s="14">
        <f>VLOOKUP(A:A,[1]TDSheet!$A:$O,15,0)</f>
        <v>20</v>
      </c>
      <c r="N44" s="14">
        <f>VLOOKUP(A:A,[1]TDSheet!$A:$W,23,0)</f>
        <v>0</v>
      </c>
      <c r="O44" s="14"/>
      <c r="P44" s="14"/>
      <c r="Q44" s="14"/>
      <c r="R44" s="14"/>
      <c r="S44" s="14"/>
      <c r="T44" s="15">
        <v>20</v>
      </c>
      <c r="U44" s="15">
        <v>40</v>
      </c>
      <c r="V44" s="14">
        <f t="shared" si="12"/>
        <v>13.631399999999999</v>
      </c>
      <c r="W44" s="15"/>
      <c r="X44" s="16">
        <f t="shared" si="13"/>
        <v>9.0511612893759992</v>
      </c>
      <c r="Y44" s="14">
        <f t="shared" si="14"/>
        <v>3.1823583784497562</v>
      </c>
      <c r="Z44" s="14"/>
      <c r="AA44" s="14"/>
      <c r="AB44" s="14">
        <f>VLOOKUP(A:A,[1]TDSheet!$A:$AB,28,0)</f>
        <v>0</v>
      </c>
      <c r="AC44" s="14"/>
      <c r="AD44" s="14">
        <f>VLOOKUP(A:A,[1]TDSheet!$A:$AD,30,0)</f>
        <v>11.8964</v>
      </c>
      <c r="AE44" s="14">
        <f>VLOOKUP(A:A,[1]TDSheet!$A:$AE,31,0)</f>
        <v>11.513200000000001</v>
      </c>
      <c r="AF44" s="14">
        <f>VLOOKUP(A:A,[3]TDSheet!$A:$D,4,0)</f>
        <v>14.874000000000001</v>
      </c>
      <c r="AG44" s="14">
        <f>VLOOKUP(A:A,[1]TDSheet!$A:$AG,33,0)</f>
        <v>0</v>
      </c>
      <c r="AH44" s="14">
        <f t="shared" si="15"/>
        <v>20</v>
      </c>
      <c r="AI44" s="14">
        <f t="shared" si="16"/>
        <v>40</v>
      </c>
      <c r="AJ44" s="14">
        <f t="shared" si="17"/>
        <v>0</v>
      </c>
      <c r="AK44" s="14"/>
      <c r="AL44" s="14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246.798</v>
      </c>
      <c r="D45" s="8">
        <v>859.62400000000002</v>
      </c>
      <c r="E45" s="8">
        <v>614.34</v>
      </c>
      <c r="F45" s="8">
        <v>475.50299999999999</v>
      </c>
      <c r="G45" s="13">
        <f>VLOOKUP(A:A,[1]TDSheet!$A:$G,7,0)</f>
        <v>0</v>
      </c>
      <c r="H45" s="13">
        <f>VLOOKUP(A:A,[1]TDSheet!$A:$H,8,0)</f>
        <v>1</v>
      </c>
      <c r="I45" s="13" t="e">
        <f>VLOOKUP(A:A,[1]TDSheet!$A:$I,9,0)</f>
        <v>#N/A</v>
      </c>
      <c r="J45" s="14">
        <f>VLOOKUP(A:A,[2]TDSheet!$A:$F,6,0)</f>
        <v>597.88199999999995</v>
      </c>
      <c r="K45" s="14">
        <f t="shared" si="11"/>
        <v>16.458000000000084</v>
      </c>
      <c r="L45" s="14">
        <f>VLOOKUP(A:A,[1]TDSheet!$A:$N,14,0)</f>
        <v>0</v>
      </c>
      <c r="M45" s="14">
        <f>VLOOKUP(A:A,[1]TDSheet!$A:$O,15,0)</f>
        <v>100</v>
      </c>
      <c r="N45" s="14">
        <f>VLOOKUP(A:A,[1]TDSheet!$A:$W,23,0)</f>
        <v>140</v>
      </c>
      <c r="O45" s="14"/>
      <c r="P45" s="14"/>
      <c r="Q45" s="14"/>
      <c r="R45" s="14"/>
      <c r="S45" s="14"/>
      <c r="T45" s="15"/>
      <c r="U45" s="15">
        <v>100</v>
      </c>
      <c r="V45" s="14">
        <f t="shared" si="12"/>
        <v>122.86800000000001</v>
      </c>
      <c r="W45" s="15">
        <v>120</v>
      </c>
      <c r="X45" s="16">
        <f t="shared" si="13"/>
        <v>7.6138864472441963</v>
      </c>
      <c r="Y45" s="14">
        <f t="shared" si="14"/>
        <v>3.8700312530520553</v>
      </c>
      <c r="Z45" s="14"/>
      <c r="AA45" s="14"/>
      <c r="AB45" s="14">
        <f>VLOOKUP(A:A,[1]TDSheet!$A:$AB,28,0)</f>
        <v>0</v>
      </c>
      <c r="AC45" s="14"/>
      <c r="AD45" s="14">
        <f>VLOOKUP(A:A,[1]TDSheet!$A:$AD,30,0)</f>
        <v>124.95219999999999</v>
      </c>
      <c r="AE45" s="14">
        <f>VLOOKUP(A:A,[1]TDSheet!$A:$AE,31,0)</f>
        <v>134.4992</v>
      </c>
      <c r="AF45" s="14">
        <f>VLOOKUP(A:A,[3]TDSheet!$A:$D,4,0)</f>
        <v>116.795</v>
      </c>
      <c r="AG45" s="14">
        <f>VLOOKUP(A:A,[1]TDSheet!$A:$AG,33,0)</f>
        <v>0</v>
      </c>
      <c r="AH45" s="14">
        <f t="shared" si="15"/>
        <v>0</v>
      </c>
      <c r="AI45" s="14">
        <f t="shared" si="16"/>
        <v>100</v>
      </c>
      <c r="AJ45" s="14">
        <f t="shared" si="17"/>
        <v>120</v>
      </c>
      <c r="AK45" s="14"/>
      <c r="AL45" s="14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3523.5770000000002</v>
      </c>
      <c r="D46" s="8">
        <v>4748.5789999999997</v>
      </c>
      <c r="E46" s="8">
        <v>4211.8639999999996</v>
      </c>
      <c r="F46" s="8">
        <v>4008.3609999999999</v>
      </c>
      <c r="G46" s="13">
        <f>VLOOKUP(A:A,[1]TDSheet!$A:$G,7,0)</f>
        <v>0</v>
      </c>
      <c r="H46" s="13">
        <f>VLOOKUP(A:A,[1]TDSheet!$A:$H,8,0)</f>
        <v>1</v>
      </c>
      <c r="I46" s="13" t="e">
        <f>VLOOKUP(A:A,[1]TDSheet!$A:$I,9,0)</f>
        <v>#N/A</v>
      </c>
      <c r="J46" s="14">
        <f>VLOOKUP(A:A,[2]TDSheet!$A:$F,6,0)</f>
        <v>4094.163</v>
      </c>
      <c r="K46" s="14">
        <f t="shared" si="11"/>
        <v>117.70099999999957</v>
      </c>
      <c r="L46" s="14">
        <f>VLOOKUP(A:A,[1]TDSheet!$A:$N,14,0)</f>
        <v>0</v>
      </c>
      <c r="M46" s="14">
        <f>VLOOKUP(A:A,[1]TDSheet!$A:$O,15,0)</f>
        <v>0</v>
      </c>
      <c r="N46" s="14">
        <f>VLOOKUP(A:A,[1]TDSheet!$A:$W,23,0)</f>
        <v>900</v>
      </c>
      <c r="O46" s="14"/>
      <c r="P46" s="14"/>
      <c r="Q46" s="14"/>
      <c r="R46" s="14"/>
      <c r="S46" s="14"/>
      <c r="T46" s="15"/>
      <c r="U46" s="15">
        <v>600</v>
      </c>
      <c r="V46" s="14">
        <f t="shared" si="12"/>
        <v>842.37279999999987</v>
      </c>
      <c r="W46" s="15">
        <v>1000</v>
      </c>
      <c r="X46" s="16">
        <f t="shared" si="13"/>
        <v>7.726224066114197</v>
      </c>
      <c r="Y46" s="14">
        <f t="shared" si="14"/>
        <v>4.7584169384386588</v>
      </c>
      <c r="Z46" s="14"/>
      <c r="AA46" s="14"/>
      <c r="AB46" s="14">
        <f>VLOOKUP(A:A,[1]TDSheet!$A:$AB,28,0)</f>
        <v>0</v>
      </c>
      <c r="AC46" s="14"/>
      <c r="AD46" s="14">
        <f>VLOOKUP(A:A,[1]TDSheet!$A:$AD,30,0)</f>
        <v>1378.1128000000001</v>
      </c>
      <c r="AE46" s="14">
        <f>VLOOKUP(A:A,[1]TDSheet!$A:$AE,31,0)</f>
        <v>1009.8489999999999</v>
      </c>
      <c r="AF46" s="14">
        <f>VLOOKUP(A:A,[3]TDSheet!$A:$D,4,0)</f>
        <v>854.4</v>
      </c>
      <c r="AG46" s="14" t="str">
        <f>VLOOKUP(A:A,[1]TDSheet!$A:$AG,33,0)</f>
        <v>оконч</v>
      </c>
      <c r="AH46" s="14">
        <f t="shared" si="15"/>
        <v>0</v>
      </c>
      <c r="AI46" s="14">
        <f t="shared" si="16"/>
        <v>600</v>
      </c>
      <c r="AJ46" s="14">
        <f t="shared" si="17"/>
        <v>1000</v>
      </c>
      <c r="AK46" s="14"/>
      <c r="AL46" s="14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2694.7190000000001</v>
      </c>
      <c r="D47" s="8">
        <v>6083.0940000000001</v>
      </c>
      <c r="E47" s="8">
        <v>6090.4889999999996</v>
      </c>
      <c r="F47" s="8">
        <v>2589.991</v>
      </c>
      <c r="G47" s="13">
        <f>VLOOKUP(A:A,[1]TDSheet!$A:$G,7,0)</f>
        <v>0</v>
      </c>
      <c r="H47" s="13">
        <f>VLOOKUP(A:A,[1]TDSheet!$A:$H,8,0)</f>
        <v>1</v>
      </c>
      <c r="I47" s="13" t="e">
        <f>VLOOKUP(A:A,[1]TDSheet!$A:$I,9,0)</f>
        <v>#N/A</v>
      </c>
      <c r="J47" s="14">
        <f>VLOOKUP(A:A,[2]TDSheet!$A:$F,6,0)</f>
        <v>5921.26</v>
      </c>
      <c r="K47" s="14">
        <f t="shared" si="11"/>
        <v>169.22899999999936</v>
      </c>
      <c r="L47" s="14">
        <f>VLOOKUP(A:A,[1]TDSheet!$A:$N,14,0)</f>
        <v>2900</v>
      </c>
      <c r="M47" s="14">
        <f>VLOOKUP(A:A,[1]TDSheet!$A:$O,15,0)</f>
        <v>0</v>
      </c>
      <c r="N47" s="14">
        <f>VLOOKUP(A:A,[1]TDSheet!$A:$W,23,0)</f>
        <v>900</v>
      </c>
      <c r="O47" s="14"/>
      <c r="P47" s="14"/>
      <c r="Q47" s="14"/>
      <c r="R47" s="14"/>
      <c r="S47" s="14"/>
      <c r="T47" s="15">
        <v>300</v>
      </c>
      <c r="U47" s="15">
        <v>1300</v>
      </c>
      <c r="V47" s="14">
        <f t="shared" si="12"/>
        <v>1218.0978</v>
      </c>
      <c r="W47" s="15">
        <v>1400</v>
      </c>
      <c r="X47" s="16">
        <f t="shared" si="13"/>
        <v>7.7087332396462749</v>
      </c>
      <c r="Y47" s="14">
        <f t="shared" si="14"/>
        <v>2.1262586633027332</v>
      </c>
      <c r="Z47" s="14"/>
      <c r="AA47" s="14"/>
      <c r="AB47" s="14">
        <f>VLOOKUP(A:A,[1]TDSheet!$A:$AB,28,0)</f>
        <v>0</v>
      </c>
      <c r="AC47" s="14"/>
      <c r="AD47" s="14">
        <f>VLOOKUP(A:A,[1]TDSheet!$A:$AD,30,0)</f>
        <v>986.93759999999997</v>
      </c>
      <c r="AE47" s="14">
        <f>VLOOKUP(A:A,[1]TDSheet!$A:$AE,31,0)</f>
        <v>1007.775</v>
      </c>
      <c r="AF47" s="14">
        <f>VLOOKUP(A:A,[3]TDSheet!$A:$D,4,0)</f>
        <v>1277.6030000000001</v>
      </c>
      <c r="AG47" s="14" t="str">
        <f>VLOOKUP(A:A,[1]TDSheet!$A:$AG,33,0)</f>
        <v>авг ак яб</v>
      </c>
      <c r="AH47" s="14">
        <f t="shared" si="15"/>
        <v>300</v>
      </c>
      <c r="AI47" s="14">
        <f t="shared" si="16"/>
        <v>1300</v>
      </c>
      <c r="AJ47" s="14">
        <f t="shared" si="17"/>
        <v>1400</v>
      </c>
      <c r="AK47" s="14"/>
      <c r="AL47" s="14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171.137</v>
      </c>
      <c r="D48" s="8">
        <v>431.75599999999997</v>
      </c>
      <c r="E48" s="8">
        <v>285.584</v>
      </c>
      <c r="F48" s="8">
        <v>310.44799999999998</v>
      </c>
      <c r="G48" s="13">
        <f>VLOOKUP(A:A,[1]TDSheet!$A:$G,7,0)</f>
        <v>0</v>
      </c>
      <c r="H48" s="13">
        <f>VLOOKUP(A:A,[1]TDSheet!$A:$H,8,0)</f>
        <v>1</v>
      </c>
      <c r="I48" s="13" t="e">
        <f>VLOOKUP(A:A,[1]TDSheet!$A:$I,9,0)</f>
        <v>#N/A</v>
      </c>
      <c r="J48" s="14">
        <f>VLOOKUP(A:A,[2]TDSheet!$A:$F,6,0)</f>
        <v>346.32100000000003</v>
      </c>
      <c r="K48" s="14">
        <f t="shared" si="11"/>
        <v>-60.737000000000023</v>
      </c>
      <c r="L48" s="14">
        <f>VLOOKUP(A:A,[1]TDSheet!$A:$N,14,0)</f>
        <v>0</v>
      </c>
      <c r="M48" s="14">
        <f>VLOOKUP(A:A,[1]TDSheet!$A:$O,15,0)</f>
        <v>100</v>
      </c>
      <c r="N48" s="14">
        <f>VLOOKUP(A:A,[1]TDSheet!$A:$W,23,0)</f>
        <v>50</v>
      </c>
      <c r="O48" s="14"/>
      <c r="P48" s="14"/>
      <c r="Q48" s="14"/>
      <c r="R48" s="14"/>
      <c r="S48" s="14"/>
      <c r="T48" s="15"/>
      <c r="U48" s="15">
        <v>50</v>
      </c>
      <c r="V48" s="14">
        <f t="shared" si="12"/>
        <v>57.116799999999998</v>
      </c>
      <c r="W48" s="15"/>
      <c r="X48" s="16">
        <f t="shared" si="13"/>
        <v>8.9369152333464061</v>
      </c>
      <c r="Y48" s="14">
        <f t="shared" si="14"/>
        <v>5.4353185052383886</v>
      </c>
      <c r="Z48" s="14"/>
      <c r="AA48" s="14"/>
      <c r="AB48" s="14">
        <f>VLOOKUP(A:A,[1]TDSheet!$A:$AB,28,0)</f>
        <v>0</v>
      </c>
      <c r="AC48" s="14"/>
      <c r="AD48" s="14">
        <f>VLOOKUP(A:A,[1]TDSheet!$A:$AD,30,0)</f>
        <v>61.519799999999996</v>
      </c>
      <c r="AE48" s="14">
        <f>VLOOKUP(A:A,[1]TDSheet!$A:$AE,31,0)</f>
        <v>60.445399999999992</v>
      </c>
      <c r="AF48" s="14">
        <f>VLOOKUP(A:A,[3]TDSheet!$A:$D,4,0)</f>
        <v>45.085999999999999</v>
      </c>
      <c r="AG48" s="14">
        <f>VLOOKUP(A:A,[1]TDSheet!$A:$AG,33,0)</f>
        <v>0</v>
      </c>
      <c r="AH48" s="14">
        <f t="shared" si="15"/>
        <v>0</v>
      </c>
      <c r="AI48" s="14">
        <f t="shared" si="16"/>
        <v>50</v>
      </c>
      <c r="AJ48" s="14">
        <f t="shared" si="17"/>
        <v>0</v>
      </c>
      <c r="AK48" s="14"/>
      <c r="AL48" s="14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93.292000000000002</v>
      </c>
      <c r="D49" s="8">
        <v>527.75</v>
      </c>
      <c r="E49" s="8">
        <v>351.04</v>
      </c>
      <c r="F49" s="8">
        <v>263.09800000000001</v>
      </c>
      <c r="G49" s="13">
        <f>VLOOKUP(A:A,[1]TDSheet!$A:$G,7,0)</f>
        <v>0</v>
      </c>
      <c r="H49" s="13">
        <f>VLOOKUP(A:A,[1]TDSheet!$A:$H,8,0)</f>
        <v>1</v>
      </c>
      <c r="I49" s="13" t="e">
        <f>VLOOKUP(A:A,[1]TDSheet!$A:$I,9,0)</f>
        <v>#N/A</v>
      </c>
      <c r="J49" s="14">
        <f>VLOOKUP(A:A,[2]TDSheet!$A:$F,6,0)</f>
        <v>333.20699999999999</v>
      </c>
      <c r="K49" s="14">
        <f t="shared" si="11"/>
        <v>17.833000000000027</v>
      </c>
      <c r="L49" s="14">
        <f>VLOOKUP(A:A,[1]TDSheet!$A:$N,14,0)</f>
        <v>0</v>
      </c>
      <c r="M49" s="14">
        <f>VLOOKUP(A:A,[1]TDSheet!$A:$O,15,0)</f>
        <v>70</v>
      </c>
      <c r="N49" s="14">
        <f>VLOOKUP(A:A,[1]TDSheet!$A:$W,23,0)</f>
        <v>100</v>
      </c>
      <c r="O49" s="14"/>
      <c r="P49" s="14"/>
      <c r="Q49" s="14"/>
      <c r="R49" s="14"/>
      <c r="S49" s="14"/>
      <c r="T49" s="15"/>
      <c r="U49" s="15">
        <v>100</v>
      </c>
      <c r="V49" s="14">
        <f t="shared" si="12"/>
        <v>70.207999999999998</v>
      </c>
      <c r="W49" s="15">
        <v>50</v>
      </c>
      <c r="X49" s="16">
        <f t="shared" si="13"/>
        <v>8.3052928441203271</v>
      </c>
      <c r="Y49" s="14">
        <f t="shared" si="14"/>
        <v>3.747407702825889</v>
      </c>
      <c r="Z49" s="14"/>
      <c r="AA49" s="14"/>
      <c r="AB49" s="14">
        <f>VLOOKUP(A:A,[1]TDSheet!$A:$AB,28,0)</f>
        <v>0</v>
      </c>
      <c r="AC49" s="14"/>
      <c r="AD49" s="14">
        <f>VLOOKUP(A:A,[1]TDSheet!$A:$AD,30,0)</f>
        <v>67.644199999999998</v>
      </c>
      <c r="AE49" s="14">
        <f>VLOOKUP(A:A,[1]TDSheet!$A:$AE,31,0)</f>
        <v>72.204599999999999</v>
      </c>
      <c r="AF49" s="14">
        <f>VLOOKUP(A:A,[3]TDSheet!$A:$D,4,0)</f>
        <v>60.301000000000002</v>
      </c>
      <c r="AG49" s="14">
        <f>VLOOKUP(A:A,[1]TDSheet!$A:$AG,33,0)</f>
        <v>0</v>
      </c>
      <c r="AH49" s="14">
        <f t="shared" si="15"/>
        <v>0</v>
      </c>
      <c r="AI49" s="14">
        <f t="shared" si="16"/>
        <v>100</v>
      </c>
      <c r="AJ49" s="14">
        <f t="shared" si="17"/>
        <v>50</v>
      </c>
      <c r="AK49" s="14"/>
      <c r="AL49" s="14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7.9139999999999997</v>
      </c>
      <c r="D50" s="8">
        <v>65.403000000000006</v>
      </c>
      <c r="E50" s="8">
        <v>25.297999999999998</v>
      </c>
      <c r="F50" s="8">
        <v>47.28</v>
      </c>
      <c r="G50" s="13">
        <f>VLOOKUP(A:A,[1]TDSheet!$A:$G,7,0)</f>
        <v>0</v>
      </c>
      <c r="H50" s="13">
        <f>VLOOKUP(A:A,[1]TDSheet!$A:$H,8,0)</f>
        <v>1</v>
      </c>
      <c r="I50" s="13" t="e">
        <f>VLOOKUP(A:A,[1]TDSheet!$A:$I,9,0)</f>
        <v>#N/A</v>
      </c>
      <c r="J50" s="14">
        <f>VLOOKUP(A:A,[2]TDSheet!$A:$F,6,0)</f>
        <v>37.679000000000002</v>
      </c>
      <c r="K50" s="14">
        <f t="shared" si="11"/>
        <v>-12.381000000000004</v>
      </c>
      <c r="L50" s="14">
        <f>VLOOKUP(A:A,[1]TDSheet!$A:$N,14,0)</f>
        <v>0</v>
      </c>
      <c r="M50" s="14">
        <f>VLOOKUP(A:A,[1]TDSheet!$A:$O,15,0)</f>
        <v>0</v>
      </c>
      <c r="N50" s="14">
        <f>VLOOKUP(A:A,[1]TDSheet!$A:$W,23,0)</f>
        <v>0</v>
      </c>
      <c r="O50" s="14"/>
      <c r="P50" s="14"/>
      <c r="Q50" s="14"/>
      <c r="R50" s="14"/>
      <c r="S50" s="14"/>
      <c r="T50" s="15"/>
      <c r="U50" s="15"/>
      <c r="V50" s="14">
        <f t="shared" si="12"/>
        <v>5.0595999999999997</v>
      </c>
      <c r="W50" s="15">
        <v>30</v>
      </c>
      <c r="X50" s="16">
        <f t="shared" si="13"/>
        <v>15.273934698395131</v>
      </c>
      <c r="Y50" s="14">
        <f t="shared" si="14"/>
        <v>9.3446122223100652</v>
      </c>
      <c r="Z50" s="14"/>
      <c r="AA50" s="14"/>
      <c r="AB50" s="14">
        <f>VLOOKUP(A:A,[1]TDSheet!$A:$AB,28,0)</f>
        <v>0</v>
      </c>
      <c r="AC50" s="14"/>
      <c r="AD50" s="14">
        <f>VLOOKUP(A:A,[1]TDSheet!$A:$AD,30,0)</f>
        <v>3.5472000000000001</v>
      </c>
      <c r="AE50" s="14">
        <f>VLOOKUP(A:A,[1]TDSheet!$A:$AE,31,0)</f>
        <v>4.0508000000000006</v>
      </c>
      <c r="AF50" s="14">
        <f>VLOOKUP(A:A,[3]TDSheet!$A:$D,4,0)</f>
        <v>3.3290000000000002</v>
      </c>
      <c r="AG50" s="14" t="e">
        <f>VLOOKUP(A:A,[1]TDSheet!$A:$AG,33,0)</f>
        <v>#N/A</v>
      </c>
      <c r="AH50" s="14">
        <f t="shared" si="15"/>
        <v>0</v>
      </c>
      <c r="AI50" s="14">
        <f t="shared" si="16"/>
        <v>0</v>
      </c>
      <c r="AJ50" s="14">
        <f t="shared" si="17"/>
        <v>30</v>
      </c>
      <c r="AK50" s="14"/>
      <c r="AL50" s="14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196.209</v>
      </c>
      <c r="D51" s="8">
        <v>901.42</v>
      </c>
      <c r="E51" s="8">
        <v>719.279</v>
      </c>
      <c r="F51" s="8">
        <v>357.29300000000001</v>
      </c>
      <c r="G51" s="13">
        <f>VLOOKUP(A:A,[1]TDSheet!$A:$G,7,0)</f>
        <v>0</v>
      </c>
      <c r="H51" s="13">
        <f>VLOOKUP(A:A,[1]TDSheet!$A:$H,8,0)</f>
        <v>1</v>
      </c>
      <c r="I51" s="13" t="e">
        <f>VLOOKUP(A:A,[1]TDSheet!$A:$I,9,0)</f>
        <v>#N/A</v>
      </c>
      <c r="J51" s="14">
        <f>VLOOKUP(A:A,[2]TDSheet!$A:$F,6,0)</f>
        <v>672.93799999999999</v>
      </c>
      <c r="K51" s="14">
        <f t="shared" si="11"/>
        <v>46.341000000000008</v>
      </c>
      <c r="L51" s="14">
        <f>VLOOKUP(A:A,[1]TDSheet!$A:$N,14,0)</f>
        <v>0</v>
      </c>
      <c r="M51" s="14">
        <f>VLOOKUP(A:A,[1]TDSheet!$A:$O,15,0)</f>
        <v>200</v>
      </c>
      <c r="N51" s="14">
        <f>VLOOKUP(A:A,[1]TDSheet!$A:$W,23,0)</f>
        <v>250</v>
      </c>
      <c r="O51" s="14"/>
      <c r="P51" s="14"/>
      <c r="Q51" s="14"/>
      <c r="R51" s="14"/>
      <c r="S51" s="14"/>
      <c r="T51" s="15"/>
      <c r="U51" s="15">
        <v>150</v>
      </c>
      <c r="V51" s="14">
        <f t="shared" si="12"/>
        <v>143.85579999999999</v>
      </c>
      <c r="W51" s="15">
        <v>150</v>
      </c>
      <c r="X51" s="16">
        <f t="shared" si="13"/>
        <v>7.6972426554925155</v>
      </c>
      <c r="Y51" s="14">
        <f t="shared" si="14"/>
        <v>2.4836885269832711</v>
      </c>
      <c r="Z51" s="14"/>
      <c r="AA51" s="14"/>
      <c r="AB51" s="14">
        <f>VLOOKUP(A:A,[1]TDSheet!$A:$AB,28,0)</f>
        <v>0</v>
      </c>
      <c r="AC51" s="14"/>
      <c r="AD51" s="14">
        <f>VLOOKUP(A:A,[1]TDSheet!$A:$AD,30,0)</f>
        <v>140.721</v>
      </c>
      <c r="AE51" s="14">
        <f>VLOOKUP(A:A,[1]TDSheet!$A:$AE,31,0)</f>
        <v>129.13579999999999</v>
      </c>
      <c r="AF51" s="14">
        <f>VLOOKUP(A:A,[3]TDSheet!$A:$D,4,0)</f>
        <v>139.477</v>
      </c>
      <c r="AG51" s="14">
        <f>VLOOKUP(A:A,[1]TDSheet!$A:$AG,33,0)</f>
        <v>0</v>
      </c>
      <c r="AH51" s="14">
        <f t="shared" si="15"/>
        <v>0</v>
      </c>
      <c r="AI51" s="14">
        <f t="shared" si="16"/>
        <v>150</v>
      </c>
      <c r="AJ51" s="14">
        <f t="shared" si="17"/>
        <v>150</v>
      </c>
      <c r="AK51" s="14"/>
      <c r="AL51" s="14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22.33</v>
      </c>
      <c r="D52" s="8">
        <v>132.286</v>
      </c>
      <c r="E52" s="8">
        <v>26.387</v>
      </c>
      <c r="F52" s="8">
        <v>128.22900000000001</v>
      </c>
      <c r="G52" s="13" t="str">
        <f>VLOOKUP(A:A,[1]TDSheet!$A:$G,7,0)</f>
        <v>н</v>
      </c>
      <c r="H52" s="13">
        <f>VLOOKUP(A:A,[1]TDSheet!$A:$H,8,0)</f>
        <v>1</v>
      </c>
      <c r="I52" s="13" t="e">
        <f>VLOOKUP(A:A,[1]TDSheet!$A:$I,9,0)</f>
        <v>#N/A</v>
      </c>
      <c r="J52" s="14">
        <f>VLOOKUP(A:A,[2]TDSheet!$A:$F,6,0)</f>
        <v>32.744</v>
      </c>
      <c r="K52" s="14">
        <f t="shared" si="11"/>
        <v>-6.3569999999999993</v>
      </c>
      <c r="L52" s="14">
        <f>VLOOKUP(A:A,[1]TDSheet!$A:$N,14,0)</f>
        <v>0</v>
      </c>
      <c r="M52" s="14">
        <f>VLOOKUP(A:A,[1]TDSheet!$A:$O,15,0)</f>
        <v>0</v>
      </c>
      <c r="N52" s="14">
        <f>VLOOKUP(A:A,[1]TDSheet!$A:$W,23,0)</f>
        <v>0</v>
      </c>
      <c r="O52" s="14"/>
      <c r="P52" s="14"/>
      <c r="Q52" s="14"/>
      <c r="R52" s="14"/>
      <c r="S52" s="14"/>
      <c r="T52" s="15"/>
      <c r="U52" s="15"/>
      <c r="V52" s="14">
        <f t="shared" si="12"/>
        <v>5.2774000000000001</v>
      </c>
      <c r="W52" s="15"/>
      <c r="X52" s="16">
        <f t="shared" si="13"/>
        <v>24.297760260734453</v>
      </c>
      <c r="Y52" s="14">
        <f t="shared" si="14"/>
        <v>24.297760260734453</v>
      </c>
      <c r="Z52" s="14"/>
      <c r="AA52" s="14"/>
      <c r="AB52" s="14">
        <f>VLOOKUP(A:A,[1]TDSheet!$A:$AB,28,0)</f>
        <v>0</v>
      </c>
      <c r="AC52" s="14"/>
      <c r="AD52" s="14">
        <f>VLOOKUP(A:A,[1]TDSheet!$A:$AD,30,0)</f>
        <v>12.511199999999999</v>
      </c>
      <c r="AE52" s="14">
        <f>VLOOKUP(A:A,[1]TDSheet!$A:$AE,31,0)</f>
        <v>16.4954</v>
      </c>
      <c r="AF52" s="14">
        <f>VLOOKUP(A:A,[3]TDSheet!$A:$D,4,0)</f>
        <v>11.079000000000001</v>
      </c>
      <c r="AG52" s="19" t="s">
        <v>140</v>
      </c>
      <c r="AH52" s="14">
        <f t="shared" si="15"/>
        <v>0</v>
      </c>
      <c r="AI52" s="14">
        <f t="shared" si="16"/>
        <v>0</v>
      </c>
      <c r="AJ52" s="14">
        <f t="shared" si="17"/>
        <v>0</v>
      </c>
      <c r="AK52" s="14"/>
      <c r="AL52" s="14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55.018000000000001</v>
      </c>
      <c r="D53" s="8">
        <v>482.995</v>
      </c>
      <c r="E53" s="8">
        <v>152.08799999999999</v>
      </c>
      <c r="F53" s="8">
        <v>87.102000000000004</v>
      </c>
      <c r="G53" s="13">
        <f>VLOOKUP(A:A,[1]TDSheet!$A:$G,7,0)</f>
        <v>0</v>
      </c>
      <c r="H53" s="13">
        <f>VLOOKUP(A:A,[1]TDSheet!$A:$H,8,0)</f>
        <v>1</v>
      </c>
      <c r="I53" s="13" t="e">
        <f>VLOOKUP(A:A,[1]TDSheet!$A:$I,9,0)</f>
        <v>#N/A</v>
      </c>
      <c r="J53" s="14">
        <f>VLOOKUP(A:A,[2]TDSheet!$A:$F,6,0)</f>
        <v>158.40899999999999</v>
      </c>
      <c r="K53" s="14">
        <f t="shared" si="11"/>
        <v>-6.320999999999998</v>
      </c>
      <c r="L53" s="14">
        <f>VLOOKUP(A:A,[1]TDSheet!$A:$N,14,0)</f>
        <v>0</v>
      </c>
      <c r="M53" s="14">
        <f>VLOOKUP(A:A,[1]TDSheet!$A:$O,15,0)</f>
        <v>20</v>
      </c>
      <c r="N53" s="14">
        <f>VLOOKUP(A:A,[1]TDSheet!$A:$W,23,0)</f>
        <v>40</v>
      </c>
      <c r="O53" s="14"/>
      <c r="P53" s="14"/>
      <c r="Q53" s="14"/>
      <c r="R53" s="14"/>
      <c r="S53" s="14"/>
      <c r="T53" s="15">
        <v>20</v>
      </c>
      <c r="U53" s="15">
        <v>30</v>
      </c>
      <c r="V53" s="14">
        <f t="shared" si="12"/>
        <v>30.4176</v>
      </c>
      <c r="W53" s="15">
        <v>30</v>
      </c>
      <c r="X53" s="16">
        <f t="shared" si="13"/>
        <v>7.466138025353743</v>
      </c>
      <c r="Y53" s="14">
        <f t="shared" si="14"/>
        <v>2.8635395297459367</v>
      </c>
      <c r="Z53" s="14"/>
      <c r="AA53" s="14"/>
      <c r="AB53" s="14">
        <f>VLOOKUP(A:A,[1]TDSheet!$A:$AB,28,0)</f>
        <v>0</v>
      </c>
      <c r="AC53" s="14"/>
      <c r="AD53" s="14">
        <f>VLOOKUP(A:A,[1]TDSheet!$A:$AD,30,0)</f>
        <v>26.785399999999999</v>
      </c>
      <c r="AE53" s="14">
        <f>VLOOKUP(A:A,[1]TDSheet!$A:$AE,31,0)</f>
        <v>25.558</v>
      </c>
      <c r="AF53" s="14">
        <f>VLOOKUP(A:A,[3]TDSheet!$A:$D,4,0)</f>
        <v>30.268999999999998</v>
      </c>
      <c r="AG53" s="14">
        <f>VLOOKUP(A:A,[1]TDSheet!$A:$AG,33,0)</f>
        <v>0</v>
      </c>
      <c r="AH53" s="14">
        <f t="shared" si="15"/>
        <v>20</v>
      </c>
      <c r="AI53" s="14">
        <f t="shared" si="16"/>
        <v>30</v>
      </c>
      <c r="AJ53" s="14">
        <f t="shared" si="17"/>
        <v>30</v>
      </c>
      <c r="AK53" s="14"/>
      <c r="AL53" s="14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84.488</v>
      </c>
      <c r="D54" s="8">
        <v>812.476</v>
      </c>
      <c r="E54" s="8">
        <v>273.964</v>
      </c>
      <c r="F54" s="8">
        <v>230.29300000000001</v>
      </c>
      <c r="G54" s="13" t="str">
        <f>VLOOKUP(A:A,[1]TDSheet!$A:$G,7,0)</f>
        <v>н</v>
      </c>
      <c r="H54" s="13">
        <f>VLOOKUP(A:A,[1]TDSheet!$A:$H,8,0)</f>
        <v>1</v>
      </c>
      <c r="I54" s="13" t="e">
        <f>VLOOKUP(A:A,[1]TDSheet!$A:$I,9,0)</f>
        <v>#N/A</v>
      </c>
      <c r="J54" s="14">
        <f>VLOOKUP(A:A,[2]TDSheet!$A:$F,6,0)</f>
        <v>328.41199999999998</v>
      </c>
      <c r="K54" s="14">
        <f t="shared" si="11"/>
        <v>-54.447999999999979</v>
      </c>
      <c r="L54" s="14">
        <f>VLOOKUP(A:A,[1]TDSheet!$A:$N,14,0)</f>
        <v>0</v>
      </c>
      <c r="M54" s="14">
        <f>VLOOKUP(A:A,[1]TDSheet!$A:$O,15,0)</f>
        <v>20</v>
      </c>
      <c r="N54" s="14">
        <f>VLOOKUP(A:A,[1]TDSheet!$A:$W,23,0)</f>
        <v>60</v>
      </c>
      <c r="O54" s="14"/>
      <c r="P54" s="14"/>
      <c r="Q54" s="14"/>
      <c r="R54" s="14"/>
      <c r="S54" s="14"/>
      <c r="T54" s="15"/>
      <c r="U54" s="15">
        <v>50</v>
      </c>
      <c r="V54" s="14">
        <f t="shared" si="12"/>
        <v>54.7928</v>
      </c>
      <c r="W54" s="15">
        <v>50</v>
      </c>
      <c r="X54" s="16">
        <f t="shared" si="13"/>
        <v>7.4880823757865995</v>
      </c>
      <c r="Y54" s="14">
        <f t="shared" si="14"/>
        <v>4.2029792235476195</v>
      </c>
      <c r="Z54" s="14"/>
      <c r="AA54" s="14"/>
      <c r="AB54" s="14">
        <f>VLOOKUP(A:A,[1]TDSheet!$A:$AB,28,0)</f>
        <v>0</v>
      </c>
      <c r="AC54" s="14"/>
      <c r="AD54" s="14">
        <f>VLOOKUP(A:A,[1]TDSheet!$A:$AD,30,0)</f>
        <v>48.18</v>
      </c>
      <c r="AE54" s="14">
        <f>VLOOKUP(A:A,[1]TDSheet!$A:$AE,31,0)</f>
        <v>58.5456</v>
      </c>
      <c r="AF54" s="14">
        <f>VLOOKUP(A:A,[3]TDSheet!$A:$D,4,0)</f>
        <v>48.476999999999997</v>
      </c>
      <c r="AG54" s="14">
        <f>VLOOKUP(A:A,[1]TDSheet!$A:$AG,33,0)</f>
        <v>0</v>
      </c>
      <c r="AH54" s="14">
        <f t="shared" si="15"/>
        <v>0</v>
      </c>
      <c r="AI54" s="14">
        <f t="shared" si="16"/>
        <v>50</v>
      </c>
      <c r="AJ54" s="14">
        <f t="shared" si="17"/>
        <v>50</v>
      </c>
      <c r="AK54" s="14"/>
      <c r="AL54" s="14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622.11500000000001</v>
      </c>
      <c r="D55" s="8">
        <v>5015.9139999999998</v>
      </c>
      <c r="E55" s="8">
        <v>1352.884</v>
      </c>
      <c r="F55" s="8">
        <v>728.21</v>
      </c>
      <c r="G55" s="13">
        <f>VLOOKUP(A:A,[1]TDSheet!$A:$G,7,0)</f>
        <v>0</v>
      </c>
      <c r="H55" s="13">
        <f>VLOOKUP(A:A,[1]TDSheet!$A:$H,8,0)</f>
        <v>1</v>
      </c>
      <c r="I55" s="13" t="e">
        <f>VLOOKUP(A:A,[1]TDSheet!$A:$I,9,0)</f>
        <v>#N/A</v>
      </c>
      <c r="J55" s="14">
        <f>VLOOKUP(A:A,[2]TDSheet!$A:$F,6,0)</f>
        <v>1297.8710000000001</v>
      </c>
      <c r="K55" s="14">
        <f t="shared" si="11"/>
        <v>55.01299999999992</v>
      </c>
      <c r="L55" s="14">
        <f>VLOOKUP(A:A,[1]TDSheet!$A:$N,14,0)</f>
        <v>0</v>
      </c>
      <c r="M55" s="14">
        <f>VLOOKUP(A:A,[1]TDSheet!$A:$O,15,0)</f>
        <v>200</v>
      </c>
      <c r="N55" s="14">
        <f>VLOOKUP(A:A,[1]TDSheet!$A:$W,23,0)</f>
        <v>400</v>
      </c>
      <c r="O55" s="14"/>
      <c r="P55" s="14"/>
      <c r="Q55" s="14"/>
      <c r="R55" s="14"/>
      <c r="S55" s="14"/>
      <c r="T55" s="15">
        <v>150</v>
      </c>
      <c r="U55" s="15">
        <v>300</v>
      </c>
      <c r="V55" s="14">
        <f t="shared" si="12"/>
        <v>270.57679999999999</v>
      </c>
      <c r="W55" s="15">
        <v>250</v>
      </c>
      <c r="X55" s="16">
        <f t="shared" si="13"/>
        <v>7.4958754778680214</v>
      </c>
      <c r="Y55" s="14">
        <f t="shared" si="14"/>
        <v>2.6913246072834038</v>
      </c>
      <c r="Z55" s="14"/>
      <c r="AA55" s="14"/>
      <c r="AB55" s="14">
        <f>VLOOKUP(A:A,[1]TDSheet!$A:$AB,28,0)</f>
        <v>0</v>
      </c>
      <c r="AC55" s="14"/>
      <c r="AD55" s="14">
        <f>VLOOKUP(A:A,[1]TDSheet!$A:$AD,30,0)</f>
        <v>252.42600000000002</v>
      </c>
      <c r="AE55" s="14">
        <f>VLOOKUP(A:A,[1]TDSheet!$A:$AE,31,0)</f>
        <v>257.96600000000001</v>
      </c>
      <c r="AF55" s="14">
        <f>VLOOKUP(A:A,[3]TDSheet!$A:$D,4,0)</f>
        <v>293.22800000000001</v>
      </c>
      <c r="AG55" s="14">
        <f>VLOOKUP(A:A,[1]TDSheet!$A:$AG,33,0)</f>
        <v>0</v>
      </c>
      <c r="AH55" s="14">
        <f t="shared" si="15"/>
        <v>150</v>
      </c>
      <c r="AI55" s="14">
        <f t="shared" si="16"/>
        <v>300</v>
      </c>
      <c r="AJ55" s="14">
        <f t="shared" si="17"/>
        <v>250</v>
      </c>
      <c r="AK55" s="14"/>
      <c r="AL55" s="14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11.787000000000001</v>
      </c>
      <c r="D56" s="8">
        <v>300.83600000000001</v>
      </c>
      <c r="E56" s="8">
        <v>60.88</v>
      </c>
      <c r="F56" s="8">
        <v>138.51</v>
      </c>
      <c r="G56" s="13">
        <f>VLOOKUP(A:A,[1]TDSheet!$A:$G,7,0)</f>
        <v>0</v>
      </c>
      <c r="H56" s="13">
        <f>VLOOKUP(A:A,[1]TDSheet!$A:$H,8,0)</f>
        <v>1</v>
      </c>
      <c r="I56" s="13" t="e">
        <f>VLOOKUP(A:A,[1]TDSheet!$A:$I,9,0)</f>
        <v>#N/A</v>
      </c>
      <c r="J56" s="14">
        <f>VLOOKUP(A:A,[2]TDSheet!$A:$F,6,0)</f>
        <v>98.207999999999998</v>
      </c>
      <c r="K56" s="14">
        <f t="shared" si="11"/>
        <v>-37.327999999999996</v>
      </c>
      <c r="L56" s="14">
        <f>VLOOKUP(A:A,[1]TDSheet!$A:$N,14,0)</f>
        <v>0</v>
      </c>
      <c r="M56" s="14">
        <f>VLOOKUP(A:A,[1]TDSheet!$A:$O,15,0)</f>
        <v>0</v>
      </c>
      <c r="N56" s="14">
        <f>VLOOKUP(A:A,[1]TDSheet!$A:$W,23,0)</f>
        <v>0</v>
      </c>
      <c r="O56" s="14"/>
      <c r="P56" s="14"/>
      <c r="Q56" s="14"/>
      <c r="R56" s="14"/>
      <c r="S56" s="14"/>
      <c r="T56" s="15"/>
      <c r="U56" s="15"/>
      <c r="V56" s="14">
        <f t="shared" si="12"/>
        <v>12.176</v>
      </c>
      <c r="W56" s="15"/>
      <c r="X56" s="16">
        <f t="shared" si="13"/>
        <v>11.375657030223389</v>
      </c>
      <c r="Y56" s="14">
        <f t="shared" si="14"/>
        <v>11.375657030223389</v>
      </c>
      <c r="Z56" s="14"/>
      <c r="AA56" s="14"/>
      <c r="AB56" s="14">
        <f>VLOOKUP(A:A,[1]TDSheet!$A:$AB,28,0)</f>
        <v>0</v>
      </c>
      <c r="AC56" s="14"/>
      <c r="AD56" s="14">
        <f>VLOOKUP(A:A,[1]TDSheet!$A:$AD,30,0)</f>
        <v>15.458000000000002</v>
      </c>
      <c r="AE56" s="14">
        <f>VLOOKUP(A:A,[1]TDSheet!$A:$AE,31,0)</f>
        <v>20.767199999999999</v>
      </c>
      <c r="AF56" s="14">
        <f>VLOOKUP(A:A,[3]TDSheet!$A:$D,4,0)</f>
        <v>21.096</v>
      </c>
      <c r="AG56" s="14">
        <f>VLOOKUP(A:A,[1]TDSheet!$A:$AG,33,0)</f>
        <v>0</v>
      </c>
      <c r="AH56" s="14">
        <f t="shared" si="15"/>
        <v>0</v>
      </c>
      <c r="AI56" s="14">
        <f t="shared" si="16"/>
        <v>0</v>
      </c>
      <c r="AJ56" s="14">
        <f t="shared" si="17"/>
        <v>0</v>
      </c>
      <c r="AK56" s="14"/>
      <c r="AL56" s="14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194.642</v>
      </c>
      <c r="D57" s="8">
        <v>733.06899999999996</v>
      </c>
      <c r="E57" s="8">
        <v>346.90100000000001</v>
      </c>
      <c r="F57" s="8">
        <v>218.92500000000001</v>
      </c>
      <c r="G57" s="13" t="str">
        <f>VLOOKUP(A:A,[1]TDSheet!$A:$G,7,0)</f>
        <v>н</v>
      </c>
      <c r="H57" s="13">
        <f>VLOOKUP(A:A,[1]TDSheet!$A:$H,8,0)</f>
        <v>1</v>
      </c>
      <c r="I57" s="13" t="e">
        <f>VLOOKUP(A:A,[1]TDSheet!$A:$I,9,0)</f>
        <v>#N/A</v>
      </c>
      <c r="J57" s="14">
        <f>VLOOKUP(A:A,[2]TDSheet!$A:$F,6,0)</f>
        <v>341.22199999999998</v>
      </c>
      <c r="K57" s="14">
        <f t="shared" si="11"/>
        <v>5.6790000000000305</v>
      </c>
      <c r="L57" s="14">
        <f>VLOOKUP(A:A,[1]TDSheet!$A:$N,14,0)</f>
        <v>0</v>
      </c>
      <c r="M57" s="14">
        <f>VLOOKUP(A:A,[1]TDSheet!$A:$O,15,0)</f>
        <v>200</v>
      </c>
      <c r="N57" s="14">
        <f>VLOOKUP(A:A,[1]TDSheet!$A:$W,23,0)</f>
        <v>40</v>
      </c>
      <c r="O57" s="14"/>
      <c r="P57" s="14"/>
      <c r="Q57" s="14"/>
      <c r="R57" s="14"/>
      <c r="S57" s="14"/>
      <c r="T57" s="15"/>
      <c r="U57" s="15"/>
      <c r="V57" s="14">
        <f t="shared" si="12"/>
        <v>69.380200000000002</v>
      </c>
      <c r="W57" s="15">
        <v>80</v>
      </c>
      <c r="X57" s="16">
        <f t="shared" si="13"/>
        <v>7.7677060602304397</v>
      </c>
      <c r="Y57" s="14">
        <f t="shared" si="14"/>
        <v>3.1554391598755842</v>
      </c>
      <c r="Z57" s="14"/>
      <c r="AA57" s="14"/>
      <c r="AB57" s="14">
        <f>VLOOKUP(A:A,[1]TDSheet!$A:$AB,28,0)</f>
        <v>0</v>
      </c>
      <c r="AC57" s="14"/>
      <c r="AD57" s="14">
        <f>VLOOKUP(A:A,[1]TDSheet!$A:$AD,30,0)</f>
        <v>52.81519999999999</v>
      </c>
      <c r="AE57" s="14">
        <f>VLOOKUP(A:A,[1]TDSheet!$A:$AE,31,0)</f>
        <v>67.078800000000001</v>
      </c>
      <c r="AF57" s="14">
        <f>VLOOKUP(A:A,[3]TDSheet!$A:$D,4,0)</f>
        <v>35.573999999999998</v>
      </c>
      <c r="AG57" s="14">
        <f>VLOOKUP(A:A,[1]TDSheet!$A:$AG,33,0)</f>
        <v>0</v>
      </c>
      <c r="AH57" s="14">
        <f t="shared" si="15"/>
        <v>0</v>
      </c>
      <c r="AI57" s="14">
        <f t="shared" si="16"/>
        <v>0</v>
      </c>
      <c r="AJ57" s="14">
        <f t="shared" si="17"/>
        <v>80</v>
      </c>
      <c r="AK57" s="14"/>
      <c r="AL57" s="14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28.495999999999999</v>
      </c>
      <c r="D58" s="8">
        <v>443.012</v>
      </c>
      <c r="E58" s="8">
        <v>122.661</v>
      </c>
      <c r="F58" s="8">
        <v>125.254</v>
      </c>
      <c r="G58" s="13">
        <f>VLOOKUP(A:A,[1]TDSheet!$A:$G,7,0)</f>
        <v>0</v>
      </c>
      <c r="H58" s="13">
        <f>VLOOKUP(A:A,[1]TDSheet!$A:$H,8,0)</f>
        <v>1</v>
      </c>
      <c r="I58" s="13" t="e">
        <f>VLOOKUP(A:A,[1]TDSheet!$A:$I,9,0)</f>
        <v>#N/A</v>
      </c>
      <c r="J58" s="14">
        <f>VLOOKUP(A:A,[2]TDSheet!$A:$F,6,0)</f>
        <v>137.86799999999999</v>
      </c>
      <c r="K58" s="14">
        <f t="shared" si="11"/>
        <v>-15.206999999999994</v>
      </c>
      <c r="L58" s="14">
        <f>VLOOKUP(A:A,[1]TDSheet!$A:$N,14,0)</f>
        <v>0</v>
      </c>
      <c r="M58" s="14">
        <f>VLOOKUP(A:A,[1]TDSheet!$A:$O,15,0)</f>
        <v>0</v>
      </c>
      <c r="N58" s="14">
        <f>VLOOKUP(A:A,[1]TDSheet!$A:$W,23,0)</f>
        <v>0</v>
      </c>
      <c r="O58" s="14"/>
      <c r="P58" s="14"/>
      <c r="Q58" s="14"/>
      <c r="R58" s="14"/>
      <c r="S58" s="14"/>
      <c r="T58" s="15"/>
      <c r="U58" s="15">
        <v>30</v>
      </c>
      <c r="V58" s="14">
        <f t="shared" si="12"/>
        <v>24.5322</v>
      </c>
      <c r="W58" s="15">
        <v>30</v>
      </c>
      <c r="X58" s="16">
        <f t="shared" si="13"/>
        <v>7.5514629751917894</v>
      </c>
      <c r="Y58" s="14">
        <f t="shared" si="14"/>
        <v>5.1056978175622243</v>
      </c>
      <c r="Z58" s="14"/>
      <c r="AA58" s="14"/>
      <c r="AB58" s="14">
        <f>VLOOKUP(A:A,[1]TDSheet!$A:$AB,28,0)</f>
        <v>0</v>
      </c>
      <c r="AC58" s="14"/>
      <c r="AD58" s="14">
        <f>VLOOKUP(A:A,[1]TDSheet!$A:$AD,30,0)</f>
        <v>18.586199999999998</v>
      </c>
      <c r="AE58" s="14">
        <f>VLOOKUP(A:A,[1]TDSheet!$A:$AE,31,0)</f>
        <v>28.231400000000001</v>
      </c>
      <c r="AF58" s="14">
        <f>VLOOKUP(A:A,[3]TDSheet!$A:$D,4,0)</f>
        <v>28.442</v>
      </c>
      <c r="AG58" s="14">
        <f>VLOOKUP(A:A,[1]TDSheet!$A:$AG,33,0)</f>
        <v>0</v>
      </c>
      <c r="AH58" s="14">
        <f t="shared" si="15"/>
        <v>0</v>
      </c>
      <c r="AI58" s="14">
        <f t="shared" si="16"/>
        <v>30</v>
      </c>
      <c r="AJ58" s="14">
        <f t="shared" si="17"/>
        <v>30</v>
      </c>
      <c r="AK58" s="14"/>
      <c r="AL58" s="14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313.387</v>
      </c>
      <c r="D59" s="8">
        <v>611.27599999999995</v>
      </c>
      <c r="E59" s="8">
        <v>581.25599999999997</v>
      </c>
      <c r="F59" s="8">
        <v>330.65</v>
      </c>
      <c r="G59" s="13" t="str">
        <f>VLOOKUP(A:A,[1]TDSheet!$A:$G,7,0)</f>
        <v>н</v>
      </c>
      <c r="H59" s="13">
        <f>VLOOKUP(A:A,[1]TDSheet!$A:$H,8,0)</f>
        <v>1</v>
      </c>
      <c r="I59" s="13" t="e">
        <f>VLOOKUP(A:A,[1]TDSheet!$A:$I,9,0)</f>
        <v>#N/A</v>
      </c>
      <c r="J59" s="14">
        <f>VLOOKUP(A:A,[2]TDSheet!$A:$F,6,0)</f>
        <v>667.24099999999999</v>
      </c>
      <c r="K59" s="14">
        <f t="shared" si="11"/>
        <v>-85.985000000000014</v>
      </c>
      <c r="L59" s="14">
        <f>VLOOKUP(A:A,[1]TDSheet!$A:$N,14,0)</f>
        <v>0</v>
      </c>
      <c r="M59" s="14">
        <f>VLOOKUP(A:A,[1]TDSheet!$A:$O,15,0)</f>
        <v>200</v>
      </c>
      <c r="N59" s="14">
        <f>VLOOKUP(A:A,[1]TDSheet!$A:$W,23,0)</f>
        <v>120</v>
      </c>
      <c r="O59" s="14"/>
      <c r="P59" s="14"/>
      <c r="Q59" s="14"/>
      <c r="R59" s="14"/>
      <c r="S59" s="14"/>
      <c r="T59" s="15"/>
      <c r="U59" s="15">
        <v>120</v>
      </c>
      <c r="V59" s="14">
        <f t="shared" si="12"/>
        <v>116.2512</v>
      </c>
      <c r="W59" s="15">
        <v>120</v>
      </c>
      <c r="X59" s="16">
        <f t="shared" si="13"/>
        <v>7.6614262906533437</v>
      </c>
      <c r="Y59" s="14">
        <f t="shared" si="14"/>
        <v>2.8442717150446617</v>
      </c>
      <c r="Z59" s="14"/>
      <c r="AA59" s="14"/>
      <c r="AB59" s="14">
        <f>VLOOKUP(A:A,[1]TDSheet!$A:$AB,28,0)</f>
        <v>0</v>
      </c>
      <c r="AC59" s="14"/>
      <c r="AD59" s="14">
        <f>VLOOKUP(A:A,[1]TDSheet!$A:$AD,30,0)</f>
        <v>107.32379999999998</v>
      </c>
      <c r="AE59" s="14">
        <f>VLOOKUP(A:A,[1]TDSheet!$A:$AE,31,0)</f>
        <v>113.0134</v>
      </c>
      <c r="AF59" s="14">
        <f>VLOOKUP(A:A,[3]TDSheet!$A:$D,4,0)</f>
        <v>113.31100000000001</v>
      </c>
      <c r="AG59" s="14">
        <f>VLOOKUP(A:A,[1]TDSheet!$A:$AG,33,0)</f>
        <v>0</v>
      </c>
      <c r="AH59" s="14">
        <f t="shared" si="15"/>
        <v>0</v>
      </c>
      <c r="AI59" s="14">
        <f t="shared" si="16"/>
        <v>120</v>
      </c>
      <c r="AJ59" s="14">
        <f t="shared" si="17"/>
        <v>120</v>
      </c>
      <c r="AK59" s="14"/>
      <c r="AL59" s="14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218.77600000000001</v>
      </c>
      <c r="D60" s="8">
        <v>592.61900000000003</v>
      </c>
      <c r="E60" s="8">
        <v>476.39100000000002</v>
      </c>
      <c r="F60" s="8">
        <v>327.791</v>
      </c>
      <c r="G60" s="13" t="str">
        <f>VLOOKUP(A:A,[1]TDSheet!$A:$G,7,0)</f>
        <v>н</v>
      </c>
      <c r="H60" s="13">
        <f>VLOOKUP(A:A,[1]TDSheet!$A:$H,8,0)</f>
        <v>1</v>
      </c>
      <c r="I60" s="13" t="e">
        <f>VLOOKUP(A:A,[1]TDSheet!$A:$I,9,0)</f>
        <v>#N/A</v>
      </c>
      <c r="J60" s="14">
        <f>VLOOKUP(A:A,[2]TDSheet!$A:$F,6,0)</f>
        <v>529.77499999999998</v>
      </c>
      <c r="K60" s="14">
        <f t="shared" si="11"/>
        <v>-53.383999999999958</v>
      </c>
      <c r="L60" s="14">
        <f>VLOOKUP(A:A,[1]TDSheet!$A:$N,14,0)</f>
        <v>0</v>
      </c>
      <c r="M60" s="14">
        <f>VLOOKUP(A:A,[1]TDSheet!$A:$O,15,0)</f>
        <v>200</v>
      </c>
      <c r="N60" s="14">
        <f>VLOOKUP(A:A,[1]TDSheet!$A:$W,23,0)</f>
        <v>100</v>
      </c>
      <c r="O60" s="14"/>
      <c r="P60" s="14"/>
      <c r="Q60" s="14"/>
      <c r="R60" s="14"/>
      <c r="S60" s="14"/>
      <c r="T60" s="15"/>
      <c r="U60" s="15">
        <v>50</v>
      </c>
      <c r="V60" s="14">
        <f t="shared" si="12"/>
        <v>95.278199999999998</v>
      </c>
      <c r="W60" s="15">
        <v>100</v>
      </c>
      <c r="X60" s="16">
        <f t="shared" si="13"/>
        <v>8.1633679057748783</v>
      </c>
      <c r="Y60" s="14">
        <f t="shared" si="14"/>
        <v>3.440356765765936</v>
      </c>
      <c r="Z60" s="14"/>
      <c r="AA60" s="14"/>
      <c r="AB60" s="14">
        <f>VLOOKUP(A:A,[1]TDSheet!$A:$AB,28,0)</f>
        <v>0</v>
      </c>
      <c r="AC60" s="14"/>
      <c r="AD60" s="14">
        <f>VLOOKUP(A:A,[1]TDSheet!$A:$AD,30,0)</f>
        <v>89.70559999999999</v>
      </c>
      <c r="AE60" s="14">
        <f>VLOOKUP(A:A,[1]TDSheet!$A:$AE,31,0)</f>
        <v>99.074399999999997</v>
      </c>
      <c r="AF60" s="14">
        <f>VLOOKUP(A:A,[3]TDSheet!$A:$D,4,0)</f>
        <v>53.965000000000003</v>
      </c>
      <c r="AG60" s="14">
        <f>VLOOKUP(A:A,[1]TDSheet!$A:$AG,33,0)</f>
        <v>0</v>
      </c>
      <c r="AH60" s="14">
        <f t="shared" si="15"/>
        <v>0</v>
      </c>
      <c r="AI60" s="14">
        <f t="shared" si="16"/>
        <v>50</v>
      </c>
      <c r="AJ60" s="14">
        <f t="shared" si="17"/>
        <v>100</v>
      </c>
      <c r="AK60" s="14"/>
      <c r="AL60" s="14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400.74299999999999</v>
      </c>
      <c r="D61" s="8">
        <v>370.56299999999999</v>
      </c>
      <c r="E61" s="8">
        <v>443.95299999999997</v>
      </c>
      <c r="F61" s="8">
        <v>319.42599999999999</v>
      </c>
      <c r="G61" s="13" t="str">
        <f>VLOOKUP(A:A,[1]TDSheet!$A:$G,7,0)</f>
        <v>н</v>
      </c>
      <c r="H61" s="13">
        <f>VLOOKUP(A:A,[1]TDSheet!$A:$H,8,0)</f>
        <v>1</v>
      </c>
      <c r="I61" s="13" t="e">
        <f>VLOOKUP(A:A,[1]TDSheet!$A:$I,9,0)</f>
        <v>#N/A</v>
      </c>
      <c r="J61" s="14">
        <f>VLOOKUP(A:A,[2]TDSheet!$A:$F,6,0)</f>
        <v>460.81200000000001</v>
      </c>
      <c r="K61" s="14">
        <f t="shared" si="11"/>
        <v>-16.859000000000037</v>
      </c>
      <c r="L61" s="14">
        <f>VLOOKUP(A:A,[1]TDSheet!$A:$N,14,0)</f>
        <v>0</v>
      </c>
      <c r="M61" s="14">
        <f>VLOOKUP(A:A,[1]TDSheet!$A:$O,15,0)</f>
        <v>150</v>
      </c>
      <c r="N61" s="14">
        <f>VLOOKUP(A:A,[1]TDSheet!$A:$W,23,0)</f>
        <v>100</v>
      </c>
      <c r="O61" s="14"/>
      <c r="P61" s="14"/>
      <c r="Q61" s="14"/>
      <c r="R61" s="14"/>
      <c r="S61" s="14"/>
      <c r="T61" s="15"/>
      <c r="U61" s="15">
        <v>50</v>
      </c>
      <c r="V61" s="14">
        <f t="shared" si="12"/>
        <v>88.790599999999998</v>
      </c>
      <c r="W61" s="15">
        <v>100</v>
      </c>
      <c r="X61" s="16">
        <f t="shared" si="13"/>
        <v>8.10250184141114</v>
      </c>
      <c r="Y61" s="14">
        <f t="shared" si="14"/>
        <v>3.5975204582467062</v>
      </c>
      <c r="Z61" s="14"/>
      <c r="AA61" s="14"/>
      <c r="AB61" s="14">
        <f>VLOOKUP(A:A,[1]TDSheet!$A:$AB,28,0)</f>
        <v>0</v>
      </c>
      <c r="AC61" s="14"/>
      <c r="AD61" s="14">
        <f>VLOOKUP(A:A,[1]TDSheet!$A:$AD,30,0)</f>
        <v>88.403199999999998</v>
      </c>
      <c r="AE61" s="14">
        <f>VLOOKUP(A:A,[1]TDSheet!$A:$AE,31,0)</f>
        <v>92.105800000000002</v>
      </c>
      <c r="AF61" s="14">
        <f>VLOOKUP(A:A,[3]TDSheet!$A:$D,4,0)</f>
        <v>66.262</v>
      </c>
      <c r="AG61" s="14">
        <f>VLOOKUP(A:A,[1]TDSheet!$A:$AG,33,0)</f>
        <v>0</v>
      </c>
      <c r="AH61" s="14">
        <f t="shared" si="15"/>
        <v>0</v>
      </c>
      <c r="AI61" s="14">
        <f t="shared" si="16"/>
        <v>50</v>
      </c>
      <c r="AJ61" s="14">
        <f t="shared" si="17"/>
        <v>100</v>
      </c>
      <c r="AK61" s="14"/>
      <c r="AL61" s="14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571</v>
      </c>
      <c r="D62" s="8">
        <v>2266</v>
      </c>
      <c r="E62" s="8">
        <v>1905</v>
      </c>
      <c r="F62" s="8">
        <v>881</v>
      </c>
      <c r="G62" s="13">
        <f>VLOOKUP(A:A,[1]TDSheet!$A:$G,7,0)</f>
        <v>0</v>
      </c>
      <c r="H62" s="13">
        <f>VLOOKUP(A:A,[1]TDSheet!$A:$H,8,0)</f>
        <v>0.35</v>
      </c>
      <c r="I62" s="13" t="e">
        <f>VLOOKUP(A:A,[1]TDSheet!$A:$I,9,0)</f>
        <v>#N/A</v>
      </c>
      <c r="J62" s="14">
        <f>VLOOKUP(A:A,[2]TDSheet!$A:$F,6,0)</f>
        <v>1991</v>
      </c>
      <c r="K62" s="14">
        <f t="shared" si="11"/>
        <v>-86</v>
      </c>
      <c r="L62" s="14">
        <f>VLOOKUP(A:A,[1]TDSheet!$A:$N,14,0)</f>
        <v>0</v>
      </c>
      <c r="M62" s="14">
        <f>VLOOKUP(A:A,[1]TDSheet!$A:$O,15,0)</f>
        <v>500</v>
      </c>
      <c r="N62" s="14">
        <f>VLOOKUP(A:A,[1]TDSheet!$A:$W,23,0)</f>
        <v>700</v>
      </c>
      <c r="O62" s="14"/>
      <c r="P62" s="14"/>
      <c r="Q62" s="14"/>
      <c r="R62" s="14"/>
      <c r="S62" s="14"/>
      <c r="T62" s="15"/>
      <c r="U62" s="15">
        <v>400</v>
      </c>
      <c r="V62" s="14">
        <f t="shared" si="12"/>
        <v>381</v>
      </c>
      <c r="W62" s="15">
        <v>400</v>
      </c>
      <c r="X62" s="16">
        <f t="shared" si="13"/>
        <v>7.5616797900262469</v>
      </c>
      <c r="Y62" s="14">
        <f t="shared" si="14"/>
        <v>2.3123359580052494</v>
      </c>
      <c r="Z62" s="14"/>
      <c r="AA62" s="14"/>
      <c r="AB62" s="14">
        <f>VLOOKUP(A:A,[1]TDSheet!$A:$AB,28,0)</f>
        <v>0</v>
      </c>
      <c r="AC62" s="14"/>
      <c r="AD62" s="14">
        <f>VLOOKUP(A:A,[1]TDSheet!$A:$AD,30,0)</f>
        <v>324.2</v>
      </c>
      <c r="AE62" s="14">
        <f>VLOOKUP(A:A,[1]TDSheet!$A:$AE,31,0)</f>
        <v>342</v>
      </c>
      <c r="AF62" s="14">
        <f>VLOOKUP(A:A,[3]TDSheet!$A:$D,4,0)</f>
        <v>379</v>
      </c>
      <c r="AG62" s="14">
        <f>VLOOKUP(A:A,[1]TDSheet!$A:$AG,33,0)</f>
        <v>0</v>
      </c>
      <c r="AH62" s="14">
        <f t="shared" si="15"/>
        <v>0</v>
      </c>
      <c r="AI62" s="14">
        <f t="shared" si="16"/>
        <v>140</v>
      </c>
      <c r="AJ62" s="14">
        <f t="shared" si="17"/>
        <v>140</v>
      </c>
      <c r="AK62" s="14"/>
      <c r="AL62" s="14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1299</v>
      </c>
      <c r="D63" s="8">
        <v>8277</v>
      </c>
      <c r="E63" s="8">
        <v>6291</v>
      </c>
      <c r="F63" s="8">
        <v>3162</v>
      </c>
      <c r="G63" s="13">
        <f>VLOOKUP(A:A,[1]TDSheet!$A:$G,7,0)</f>
        <v>0</v>
      </c>
      <c r="H63" s="13">
        <f>VLOOKUP(A:A,[1]TDSheet!$A:$H,8,0)</f>
        <v>0.4</v>
      </c>
      <c r="I63" s="13" t="e">
        <f>VLOOKUP(A:A,[1]TDSheet!$A:$I,9,0)</f>
        <v>#N/A</v>
      </c>
      <c r="J63" s="14">
        <f>VLOOKUP(A:A,[2]TDSheet!$A:$F,6,0)</f>
        <v>6282</v>
      </c>
      <c r="K63" s="14">
        <f t="shared" si="11"/>
        <v>9</v>
      </c>
      <c r="L63" s="14">
        <f>VLOOKUP(A:A,[1]TDSheet!$A:$N,14,0)</f>
        <v>1400</v>
      </c>
      <c r="M63" s="14">
        <f>VLOOKUP(A:A,[1]TDSheet!$A:$O,15,0)</f>
        <v>0</v>
      </c>
      <c r="N63" s="14">
        <f>VLOOKUP(A:A,[1]TDSheet!$A:$W,23,0)</f>
        <v>2000</v>
      </c>
      <c r="O63" s="14"/>
      <c r="P63" s="14"/>
      <c r="Q63" s="14"/>
      <c r="R63" s="14"/>
      <c r="S63" s="14"/>
      <c r="T63" s="15">
        <v>300</v>
      </c>
      <c r="U63" s="15">
        <v>1300</v>
      </c>
      <c r="V63" s="14">
        <f t="shared" si="12"/>
        <v>1258.2</v>
      </c>
      <c r="W63" s="15">
        <v>1000</v>
      </c>
      <c r="X63" s="16">
        <f t="shared" si="13"/>
        <v>7.2818311874105861</v>
      </c>
      <c r="Y63" s="14">
        <f t="shared" si="14"/>
        <v>2.51311397234144</v>
      </c>
      <c r="Z63" s="14"/>
      <c r="AA63" s="14"/>
      <c r="AB63" s="14">
        <f>VLOOKUP(A:A,[1]TDSheet!$A:$AB,28,0)</f>
        <v>0</v>
      </c>
      <c r="AC63" s="14"/>
      <c r="AD63" s="14">
        <f>VLOOKUP(A:A,[1]TDSheet!$A:$AD,30,0)</f>
        <v>1121.4000000000001</v>
      </c>
      <c r="AE63" s="14">
        <f>VLOOKUP(A:A,[1]TDSheet!$A:$AE,31,0)</f>
        <v>1181.8</v>
      </c>
      <c r="AF63" s="14">
        <f>VLOOKUP(A:A,[3]TDSheet!$A:$D,4,0)</f>
        <v>1317</v>
      </c>
      <c r="AG63" s="14">
        <f>VLOOKUP(A:A,[1]TDSheet!$A:$AG,33,0)</f>
        <v>0</v>
      </c>
      <c r="AH63" s="14">
        <f t="shared" si="15"/>
        <v>120</v>
      </c>
      <c r="AI63" s="14">
        <f t="shared" si="16"/>
        <v>520</v>
      </c>
      <c r="AJ63" s="14">
        <f t="shared" si="17"/>
        <v>400</v>
      </c>
      <c r="AK63" s="14"/>
      <c r="AL63" s="14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175</v>
      </c>
      <c r="D64" s="8">
        <v>5278</v>
      </c>
      <c r="E64" s="8">
        <v>3516</v>
      </c>
      <c r="F64" s="8">
        <v>1887</v>
      </c>
      <c r="G64" s="13">
        <f>VLOOKUP(A:A,[1]TDSheet!$A:$G,7,0)</f>
        <v>0</v>
      </c>
      <c r="H64" s="13">
        <f>VLOOKUP(A:A,[1]TDSheet!$A:$H,8,0)</f>
        <v>0.45</v>
      </c>
      <c r="I64" s="13" t="e">
        <f>VLOOKUP(A:A,[1]TDSheet!$A:$I,9,0)</f>
        <v>#N/A</v>
      </c>
      <c r="J64" s="14">
        <f>VLOOKUP(A:A,[2]TDSheet!$A:$F,6,0)</f>
        <v>3738</v>
      </c>
      <c r="K64" s="14">
        <f t="shared" si="11"/>
        <v>-222</v>
      </c>
      <c r="L64" s="14">
        <f>VLOOKUP(A:A,[1]TDSheet!$A:$N,14,0)</f>
        <v>0</v>
      </c>
      <c r="M64" s="14">
        <f>VLOOKUP(A:A,[1]TDSheet!$A:$O,15,0)</f>
        <v>1000</v>
      </c>
      <c r="N64" s="14">
        <f>VLOOKUP(A:A,[1]TDSheet!$A:$W,23,0)</f>
        <v>1000</v>
      </c>
      <c r="O64" s="14"/>
      <c r="P64" s="14"/>
      <c r="Q64" s="14"/>
      <c r="R64" s="14"/>
      <c r="S64" s="14"/>
      <c r="T64" s="15"/>
      <c r="U64" s="15">
        <v>700</v>
      </c>
      <c r="V64" s="14">
        <f t="shared" si="12"/>
        <v>703.2</v>
      </c>
      <c r="W64" s="15">
        <v>700</v>
      </c>
      <c r="X64" s="16">
        <f t="shared" si="13"/>
        <v>7.5184869169510806</v>
      </c>
      <c r="Y64" s="14">
        <f t="shared" si="14"/>
        <v>2.6834470989761092</v>
      </c>
      <c r="Z64" s="14"/>
      <c r="AA64" s="14"/>
      <c r="AB64" s="14">
        <f>VLOOKUP(A:A,[1]TDSheet!$A:$AB,28,0)</f>
        <v>0</v>
      </c>
      <c r="AC64" s="14"/>
      <c r="AD64" s="14">
        <f>VLOOKUP(A:A,[1]TDSheet!$A:$AD,30,0)</f>
        <v>520</v>
      </c>
      <c r="AE64" s="14">
        <f>VLOOKUP(A:A,[1]TDSheet!$A:$AE,31,0)</f>
        <v>654.4</v>
      </c>
      <c r="AF64" s="14">
        <f>VLOOKUP(A:A,[3]TDSheet!$A:$D,4,0)</f>
        <v>891</v>
      </c>
      <c r="AG64" s="14" t="str">
        <f>VLOOKUP(A:A,[1]TDSheet!$A:$AG,33,0)</f>
        <v>продавг</v>
      </c>
      <c r="AH64" s="14">
        <f t="shared" si="15"/>
        <v>0</v>
      </c>
      <c r="AI64" s="14">
        <f t="shared" si="16"/>
        <v>315</v>
      </c>
      <c r="AJ64" s="14">
        <f t="shared" si="17"/>
        <v>315</v>
      </c>
      <c r="AK64" s="14"/>
      <c r="AL64" s="14"/>
    </row>
    <row r="65" spans="1:38" s="1" customFormat="1" ht="11.1" customHeight="1" outlineLevel="1" x14ac:dyDescent="0.2">
      <c r="A65" s="7" t="s">
        <v>104</v>
      </c>
      <c r="B65" s="7" t="s">
        <v>16</v>
      </c>
      <c r="C65" s="8">
        <v>98</v>
      </c>
      <c r="D65" s="8">
        <v>4</v>
      </c>
      <c r="E65" s="8">
        <v>69</v>
      </c>
      <c r="F65" s="8">
        <v>31</v>
      </c>
      <c r="G65" s="13">
        <f>VLOOKUP(A:A,[1]TDSheet!$A:$G,7,0)</f>
        <v>0</v>
      </c>
      <c r="H65" s="13">
        <f>VLOOKUP(A:A,[1]TDSheet!$A:$H,8,0)</f>
        <v>0.4</v>
      </c>
      <c r="I65" s="13" t="e">
        <f>VLOOKUP(A:A,[1]TDSheet!$A:$I,9,0)</f>
        <v>#N/A</v>
      </c>
      <c r="J65" s="14">
        <f>VLOOKUP(A:A,[2]TDSheet!$A:$F,6,0)</f>
        <v>69</v>
      </c>
      <c r="K65" s="14">
        <f t="shared" si="11"/>
        <v>0</v>
      </c>
      <c r="L65" s="14">
        <f>VLOOKUP(A:A,[1]TDSheet!$A:$N,14,0)</f>
        <v>0</v>
      </c>
      <c r="M65" s="14">
        <f>VLOOKUP(A:A,[1]TDSheet!$A:$O,15,0)</f>
        <v>0</v>
      </c>
      <c r="N65" s="14">
        <f>VLOOKUP(A:A,[1]TDSheet!$A:$W,23,0)</f>
        <v>20</v>
      </c>
      <c r="O65" s="14"/>
      <c r="P65" s="14"/>
      <c r="Q65" s="14"/>
      <c r="R65" s="14"/>
      <c r="S65" s="14"/>
      <c r="T65" s="15">
        <v>30</v>
      </c>
      <c r="U65" s="15">
        <v>40</v>
      </c>
      <c r="V65" s="14">
        <f t="shared" si="12"/>
        <v>13.8</v>
      </c>
      <c r="W65" s="15"/>
      <c r="X65" s="16">
        <f t="shared" si="13"/>
        <v>8.7681159420289845</v>
      </c>
      <c r="Y65" s="14">
        <f t="shared" si="14"/>
        <v>2.2463768115942027</v>
      </c>
      <c r="Z65" s="14"/>
      <c r="AA65" s="14"/>
      <c r="AB65" s="14">
        <f>VLOOKUP(A:A,[1]TDSheet!$A:$AB,28,0)</f>
        <v>0</v>
      </c>
      <c r="AC65" s="14"/>
      <c r="AD65" s="14">
        <f>VLOOKUP(A:A,[1]TDSheet!$A:$AD,30,0)</f>
        <v>11.8</v>
      </c>
      <c r="AE65" s="14">
        <f>VLOOKUP(A:A,[1]TDSheet!$A:$AE,31,0)</f>
        <v>10.8</v>
      </c>
      <c r="AF65" s="14">
        <f>VLOOKUP(A:A,[3]TDSheet!$A:$D,4,0)</f>
        <v>20</v>
      </c>
      <c r="AG65" s="14" t="str">
        <f>VLOOKUP(A:A,[1]TDSheet!$A:$AG,33,0)</f>
        <v>увел</v>
      </c>
      <c r="AH65" s="14">
        <f t="shared" si="15"/>
        <v>12</v>
      </c>
      <c r="AI65" s="14">
        <f t="shared" si="16"/>
        <v>16</v>
      </c>
      <c r="AJ65" s="14">
        <f t="shared" si="17"/>
        <v>0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9</v>
      </c>
      <c r="C66" s="8">
        <v>278.40499999999997</v>
      </c>
      <c r="D66" s="8">
        <v>1219.117</v>
      </c>
      <c r="E66" s="8">
        <v>501.55599999999998</v>
      </c>
      <c r="F66" s="8">
        <v>274.69099999999997</v>
      </c>
      <c r="G66" s="13">
        <f>VLOOKUP(A:A,[1]TDSheet!$A:$G,7,0)</f>
        <v>0</v>
      </c>
      <c r="H66" s="13">
        <f>VLOOKUP(A:A,[1]TDSheet!$A:$H,8,0)</f>
        <v>1</v>
      </c>
      <c r="I66" s="13" t="e">
        <f>VLOOKUP(A:A,[1]TDSheet!$A:$I,9,0)</f>
        <v>#N/A</v>
      </c>
      <c r="J66" s="14">
        <f>VLOOKUP(A:A,[2]TDSheet!$A:$F,6,0)</f>
        <v>497.38</v>
      </c>
      <c r="K66" s="14">
        <f t="shared" si="11"/>
        <v>4.1759999999999877</v>
      </c>
      <c r="L66" s="14">
        <f>VLOOKUP(A:A,[1]TDSheet!$A:$N,14,0)</f>
        <v>0</v>
      </c>
      <c r="M66" s="14">
        <f>VLOOKUP(A:A,[1]TDSheet!$A:$O,15,0)</f>
        <v>100</v>
      </c>
      <c r="N66" s="14">
        <f>VLOOKUP(A:A,[1]TDSheet!$A:$W,23,0)</f>
        <v>150</v>
      </c>
      <c r="O66" s="14"/>
      <c r="P66" s="14"/>
      <c r="Q66" s="14"/>
      <c r="R66" s="14"/>
      <c r="S66" s="14"/>
      <c r="T66" s="15">
        <v>30</v>
      </c>
      <c r="U66" s="15">
        <v>100</v>
      </c>
      <c r="V66" s="14">
        <f t="shared" si="12"/>
        <v>100.3112</v>
      </c>
      <c r="W66" s="15">
        <v>100</v>
      </c>
      <c r="X66" s="16">
        <f t="shared" si="13"/>
        <v>7.5234968777165463</v>
      </c>
      <c r="Y66" s="14">
        <f t="shared" si="14"/>
        <v>2.7383881361203932</v>
      </c>
      <c r="Z66" s="14"/>
      <c r="AA66" s="14"/>
      <c r="AB66" s="14">
        <f>VLOOKUP(A:A,[1]TDSheet!$A:$AB,28,0)</f>
        <v>0</v>
      </c>
      <c r="AC66" s="14"/>
      <c r="AD66" s="14">
        <f>VLOOKUP(A:A,[1]TDSheet!$A:$AD,30,0)</f>
        <v>101.40239999999999</v>
      </c>
      <c r="AE66" s="14">
        <f>VLOOKUP(A:A,[1]TDSheet!$A:$AE,31,0)</f>
        <v>96.818799999999996</v>
      </c>
      <c r="AF66" s="14">
        <f>VLOOKUP(A:A,[3]TDSheet!$A:$D,4,0)</f>
        <v>91.239000000000004</v>
      </c>
      <c r="AG66" s="14">
        <f>VLOOKUP(A:A,[1]TDSheet!$A:$AG,33,0)</f>
        <v>0</v>
      </c>
      <c r="AH66" s="14">
        <f t="shared" si="15"/>
        <v>30</v>
      </c>
      <c r="AI66" s="14">
        <f t="shared" si="16"/>
        <v>100</v>
      </c>
      <c r="AJ66" s="14">
        <f t="shared" si="17"/>
        <v>100</v>
      </c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16</v>
      </c>
      <c r="C67" s="8">
        <v>694</v>
      </c>
      <c r="D67" s="8">
        <v>611</v>
      </c>
      <c r="E67" s="8">
        <v>383</v>
      </c>
      <c r="F67" s="8">
        <v>910</v>
      </c>
      <c r="G67" s="13">
        <f>VLOOKUP(A:A,[1]TDSheet!$A:$G,7,0)</f>
        <v>0</v>
      </c>
      <c r="H67" s="13">
        <f>VLOOKUP(A:A,[1]TDSheet!$A:$H,8,0)</f>
        <v>0.1</v>
      </c>
      <c r="I67" s="13" t="e">
        <f>VLOOKUP(A:A,[1]TDSheet!$A:$I,9,0)</f>
        <v>#N/A</v>
      </c>
      <c r="J67" s="14">
        <f>VLOOKUP(A:A,[2]TDSheet!$A:$F,6,0)</f>
        <v>393</v>
      </c>
      <c r="K67" s="14">
        <f t="shared" si="11"/>
        <v>-10</v>
      </c>
      <c r="L67" s="14">
        <f>VLOOKUP(A:A,[1]TDSheet!$A:$N,14,0)</f>
        <v>0</v>
      </c>
      <c r="M67" s="14">
        <f>VLOOKUP(A:A,[1]TDSheet!$A:$O,15,0)</f>
        <v>0</v>
      </c>
      <c r="N67" s="14">
        <f>VLOOKUP(A:A,[1]TDSheet!$A:$W,23,0)</f>
        <v>0</v>
      </c>
      <c r="O67" s="14"/>
      <c r="P67" s="14"/>
      <c r="Q67" s="14"/>
      <c r="R67" s="14"/>
      <c r="S67" s="14"/>
      <c r="T67" s="15"/>
      <c r="U67" s="15"/>
      <c r="V67" s="14">
        <f t="shared" si="12"/>
        <v>76.599999999999994</v>
      </c>
      <c r="W67" s="15"/>
      <c r="X67" s="16">
        <f t="shared" si="13"/>
        <v>11.879895561357703</v>
      </c>
      <c r="Y67" s="14">
        <f t="shared" si="14"/>
        <v>11.879895561357703</v>
      </c>
      <c r="Z67" s="14"/>
      <c r="AA67" s="14"/>
      <c r="AB67" s="14">
        <f>VLOOKUP(A:A,[1]TDSheet!$A:$AB,28,0)</f>
        <v>0</v>
      </c>
      <c r="AC67" s="14"/>
      <c r="AD67" s="14">
        <f>VLOOKUP(A:A,[1]TDSheet!$A:$AD,30,0)</f>
        <v>77.2</v>
      </c>
      <c r="AE67" s="14">
        <f>VLOOKUP(A:A,[1]TDSheet!$A:$AE,31,0)</f>
        <v>76.400000000000006</v>
      </c>
      <c r="AF67" s="14">
        <f>VLOOKUP(A:A,[3]TDSheet!$A:$D,4,0)</f>
        <v>49</v>
      </c>
      <c r="AG67" s="14" t="e">
        <f>VLOOKUP(A:A,[1]TDSheet!$A:$AG,33,0)</f>
        <v>#N/A</v>
      </c>
      <c r="AH67" s="14">
        <f t="shared" si="15"/>
        <v>0</v>
      </c>
      <c r="AI67" s="14">
        <f t="shared" si="16"/>
        <v>0</v>
      </c>
      <c r="AJ67" s="14">
        <f t="shared" si="17"/>
        <v>0</v>
      </c>
      <c r="AK67" s="14"/>
      <c r="AL67" s="14"/>
    </row>
    <row r="68" spans="1:38" s="1" customFormat="1" ht="21.95" customHeight="1" outlineLevel="1" x14ac:dyDescent="0.2">
      <c r="A68" s="7" t="s">
        <v>71</v>
      </c>
      <c r="B68" s="7" t="s">
        <v>16</v>
      </c>
      <c r="C68" s="8">
        <v>760</v>
      </c>
      <c r="D68" s="8">
        <v>3228</v>
      </c>
      <c r="E68" s="17">
        <v>1667</v>
      </c>
      <c r="F68" s="21">
        <v>957</v>
      </c>
      <c r="G68" s="13">
        <f>VLOOKUP(A:A,[1]TDSheet!$A:$G,7,0)</f>
        <v>0</v>
      </c>
      <c r="H68" s="13">
        <f>VLOOKUP(A:A,[1]TDSheet!$A:$H,8,0)</f>
        <v>0.35</v>
      </c>
      <c r="I68" s="13" t="e">
        <f>VLOOKUP(A:A,[1]TDSheet!$A:$I,9,0)</f>
        <v>#N/A</v>
      </c>
      <c r="J68" s="14">
        <f>VLOOKUP(A:A,[2]TDSheet!$A:$F,6,0)</f>
        <v>1378</v>
      </c>
      <c r="K68" s="14">
        <f t="shared" si="11"/>
        <v>289</v>
      </c>
      <c r="L68" s="14">
        <f>VLOOKUP(A:A,[1]TDSheet!$A:$N,14,0)</f>
        <v>0</v>
      </c>
      <c r="M68" s="14">
        <f>VLOOKUP(A:A,[1]TDSheet!$A:$O,15,0)</f>
        <v>400</v>
      </c>
      <c r="N68" s="14">
        <f>VLOOKUP(A:A,[1]TDSheet!$A:$W,23,0)</f>
        <v>600</v>
      </c>
      <c r="O68" s="14"/>
      <c r="P68" s="14"/>
      <c r="Q68" s="14"/>
      <c r="R68" s="14"/>
      <c r="S68" s="14"/>
      <c r="T68" s="15"/>
      <c r="U68" s="15">
        <v>200</v>
      </c>
      <c r="V68" s="14">
        <f t="shared" si="12"/>
        <v>333.4</v>
      </c>
      <c r="W68" s="15">
        <v>350</v>
      </c>
      <c r="X68" s="16">
        <f t="shared" si="13"/>
        <v>7.5194961007798442</v>
      </c>
      <c r="Y68" s="14">
        <f t="shared" si="14"/>
        <v>2.8704259148170368</v>
      </c>
      <c r="Z68" s="14"/>
      <c r="AA68" s="14"/>
      <c r="AB68" s="14">
        <f>VLOOKUP(A:A,[1]TDSheet!$A:$AB,28,0)</f>
        <v>0</v>
      </c>
      <c r="AC68" s="14"/>
      <c r="AD68" s="14">
        <f>VLOOKUP(A:A,[1]TDSheet!$A:$AD,30,0)</f>
        <v>287.60000000000002</v>
      </c>
      <c r="AE68" s="14">
        <f>VLOOKUP(A:A,[1]TDSheet!$A:$AE,31,0)</f>
        <v>322.39999999999998</v>
      </c>
      <c r="AF68" s="14">
        <f>VLOOKUP(A:A,[3]TDSheet!$A:$D,4,0)</f>
        <v>205</v>
      </c>
      <c r="AG68" s="14">
        <f>VLOOKUP(A:A,[1]TDSheet!$A:$AG,33,0)</f>
        <v>0</v>
      </c>
      <c r="AH68" s="14">
        <f t="shared" si="15"/>
        <v>0</v>
      </c>
      <c r="AI68" s="14">
        <f t="shared" si="16"/>
        <v>70</v>
      </c>
      <c r="AJ68" s="14">
        <f t="shared" si="17"/>
        <v>122.49999999999999</v>
      </c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9</v>
      </c>
      <c r="C69" s="8">
        <v>629.46699999999998</v>
      </c>
      <c r="D69" s="8">
        <v>825.11599999999999</v>
      </c>
      <c r="E69" s="17">
        <v>545</v>
      </c>
      <c r="F69" s="21">
        <v>355</v>
      </c>
      <c r="G69" s="13">
        <f>VLOOKUP(A:A,[1]TDSheet!$A:$G,7,0)</f>
        <v>0</v>
      </c>
      <c r="H69" s="13">
        <f>VLOOKUP(A:A,[1]TDSheet!$A:$H,8,0)</f>
        <v>1</v>
      </c>
      <c r="I69" s="13" t="e">
        <f>VLOOKUP(A:A,[1]TDSheet!$A:$I,9,0)</f>
        <v>#N/A</v>
      </c>
      <c r="J69" s="14">
        <f>VLOOKUP(A:A,[2]TDSheet!$A:$F,6,0)</f>
        <v>229.364</v>
      </c>
      <c r="K69" s="14">
        <f t="shared" si="11"/>
        <v>315.63599999999997</v>
      </c>
      <c r="L69" s="14">
        <f>VLOOKUP(A:A,[1]TDSheet!$A:$N,14,0)</f>
        <v>0</v>
      </c>
      <c r="M69" s="14">
        <f>VLOOKUP(A:A,[1]TDSheet!$A:$O,15,0)</f>
        <v>100</v>
      </c>
      <c r="N69" s="14">
        <f>VLOOKUP(A:A,[1]TDSheet!$A:$W,23,0)</f>
        <v>100</v>
      </c>
      <c r="O69" s="14"/>
      <c r="P69" s="14"/>
      <c r="Q69" s="14"/>
      <c r="R69" s="14"/>
      <c r="S69" s="14"/>
      <c r="T69" s="15">
        <v>50</v>
      </c>
      <c r="U69" s="15">
        <v>100</v>
      </c>
      <c r="V69" s="14">
        <f t="shared" si="12"/>
        <v>109</v>
      </c>
      <c r="W69" s="15">
        <v>100</v>
      </c>
      <c r="X69" s="16">
        <f t="shared" si="13"/>
        <v>7.3853211009174311</v>
      </c>
      <c r="Y69" s="14">
        <f t="shared" si="14"/>
        <v>3.2568807339449539</v>
      </c>
      <c r="Z69" s="14"/>
      <c r="AA69" s="14"/>
      <c r="AB69" s="14">
        <f>VLOOKUP(A:A,[1]TDSheet!$A:$AB,28,0)</f>
        <v>0</v>
      </c>
      <c r="AC69" s="14"/>
      <c r="AD69" s="14">
        <f>VLOOKUP(A:A,[1]TDSheet!$A:$AD,30,0)</f>
        <v>116.8</v>
      </c>
      <c r="AE69" s="14">
        <f>VLOOKUP(A:A,[1]TDSheet!$A:$AE,31,0)</f>
        <v>107.6</v>
      </c>
      <c r="AF69" s="14">
        <f>VLOOKUP(A:A,[3]TDSheet!$A:$D,4,0)</f>
        <v>62.253</v>
      </c>
      <c r="AG69" s="14" t="str">
        <f>VLOOKUP(A:A,[1]TDSheet!$A:$AG,33,0)</f>
        <v>увел</v>
      </c>
      <c r="AH69" s="14">
        <f t="shared" si="15"/>
        <v>50</v>
      </c>
      <c r="AI69" s="14">
        <f t="shared" si="16"/>
        <v>100</v>
      </c>
      <c r="AJ69" s="14">
        <f t="shared" si="17"/>
        <v>100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16</v>
      </c>
      <c r="C70" s="8">
        <v>1517</v>
      </c>
      <c r="D70" s="8">
        <v>7352.1419999999998</v>
      </c>
      <c r="E70" s="8">
        <v>6048</v>
      </c>
      <c r="F70" s="8">
        <v>2686.1419999999998</v>
      </c>
      <c r="G70" s="13">
        <f>VLOOKUP(A:A,[1]TDSheet!$A:$G,7,0)</f>
        <v>0</v>
      </c>
      <c r="H70" s="13">
        <f>VLOOKUP(A:A,[1]TDSheet!$A:$H,8,0)</f>
        <v>0.4</v>
      </c>
      <c r="I70" s="13" t="e">
        <f>VLOOKUP(A:A,[1]TDSheet!$A:$I,9,0)</f>
        <v>#N/A</v>
      </c>
      <c r="J70" s="14">
        <f>VLOOKUP(A:A,[2]TDSheet!$A:$F,6,0)</f>
        <v>6001</v>
      </c>
      <c r="K70" s="14">
        <f t="shared" si="11"/>
        <v>47</v>
      </c>
      <c r="L70" s="14">
        <f>VLOOKUP(A:A,[1]TDSheet!$A:$N,14,0)</f>
        <v>1700</v>
      </c>
      <c r="M70" s="14">
        <f>VLOOKUP(A:A,[1]TDSheet!$A:$O,15,0)</f>
        <v>0</v>
      </c>
      <c r="N70" s="14">
        <f>VLOOKUP(A:A,[1]TDSheet!$A:$W,23,0)</f>
        <v>2100</v>
      </c>
      <c r="O70" s="14"/>
      <c r="P70" s="14"/>
      <c r="Q70" s="14"/>
      <c r="R70" s="14"/>
      <c r="S70" s="14"/>
      <c r="T70" s="15">
        <v>200</v>
      </c>
      <c r="U70" s="15">
        <v>1100</v>
      </c>
      <c r="V70" s="14">
        <f t="shared" si="12"/>
        <v>1209.5999999999999</v>
      </c>
      <c r="W70" s="15">
        <v>1000</v>
      </c>
      <c r="X70" s="16">
        <f t="shared" si="13"/>
        <v>7.2636755952380954</v>
      </c>
      <c r="Y70" s="14">
        <f t="shared" si="14"/>
        <v>2.2206861772486772</v>
      </c>
      <c r="Z70" s="14"/>
      <c r="AA70" s="14"/>
      <c r="AB70" s="14">
        <f>VLOOKUP(A:A,[1]TDSheet!$A:$AB,28,0)</f>
        <v>0</v>
      </c>
      <c r="AC70" s="14"/>
      <c r="AD70" s="14">
        <f>VLOOKUP(A:A,[1]TDSheet!$A:$AD,30,0)</f>
        <v>1016.6</v>
      </c>
      <c r="AE70" s="14">
        <f>VLOOKUP(A:A,[1]TDSheet!$A:$AE,31,0)</f>
        <v>1102.4000000000001</v>
      </c>
      <c r="AF70" s="14">
        <f>VLOOKUP(A:A,[3]TDSheet!$A:$D,4,0)</f>
        <v>1160</v>
      </c>
      <c r="AG70" s="14" t="e">
        <f>VLOOKUP(A:A,[1]TDSheet!$A:$AG,33,0)</f>
        <v>#N/A</v>
      </c>
      <c r="AH70" s="14">
        <f t="shared" si="15"/>
        <v>80</v>
      </c>
      <c r="AI70" s="14">
        <f t="shared" si="16"/>
        <v>440</v>
      </c>
      <c r="AJ70" s="14">
        <f t="shared" si="17"/>
        <v>400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16</v>
      </c>
      <c r="C71" s="8">
        <v>1477</v>
      </c>
      <c r="D71" s="8">
        <v>9511</v>
      </c>
      <c r="E71" s="8">
        <v>7000</v>
      </c>
      <c r="F71" s="8">
        <v>3857</v>
      </c>
      <c r="G71" s="13">
        <f>VLOOKUP(A:A,[1]TDSheet!$A:$G,7,0)</f>
        <v>0</v>
      </c>
      <c r="H71" s="13">
        <f>VLOOKUP(A:A,[1]TDSheet!$A:$H,8,0)</f>
        <v>0.4</v>
      </c>
      <c r="I71" s="13" t="e">
        <f>VLOOKUP(A:A,[1]TDSheet!$A:$I,9,0)</f>
        <v>#N/A</v>
      </c>
      <c r="J71" s="14">
        <f>VLOOKUP(A:A,[2]TDSheet!$A:$F,6,0)</f>
        <v>6998</v>
      </c>
      <c r="K71" s="14">
        <f t="shared" ref="K71:K106" si="18">E71-J71</f>
        <v>2</v>
      </c>
      <c r="L71" s="14">
        <f>VLOOKUP(A:A,[1]TDSheet!$A:$N,14,0)</f>
        <v>1100</v>
      </c>
      <c r="M71" s="14">
        <f>VLOOKUP(A:A,[1]TDSheet!$A:$O,15,0)</f>
        <v>0</v>
      </c>
      <c r="N71" s="14">
        <f>VLOOKUP(A:A,[1]TDSheet!$A:$W,23,0)</f>
        <v>2100</v>
      </c>
      <c r="O71" s="14"/>
      <c r="P71" s="14"/>
      <c r="Q71" s="14"/>
      <c r="R71" s="14"/>
      <c r="S71" s="14"/>
      <c r="T71" s="15">
        <v>500</v>
      </c>
      <c r="U71" s="15">
        <v>1500</v>
      </c>
      <c r="V71" s="14">
        <f t="shared" ref="V71:V106" si="19">(E71-AB71)/5</f>
        <v>1400</v>
      </c>
      <c r="W71" s="15">
        <v>1200</v>
      </c>
      <c r="X71" s="16">
        <f t="shared" ref="X71:X106" si="20">(F71+L71+M71+N71+T71+U71+W71)/V71</f>
        <v>7.3264285714285711</v>
      </c>
      <c r="Y71" s="14">
        <f t="shared" ref="Y71:Y106" si="21">F71/V71</f>
        <v>2.7549999999999999</v>
      </c>
      <c r="Z71" s="14"/>
      <c r="AA71" s="14"/>
      <c r="AB71" s="14">
        <f>VLOOKUP(A:A,[1]TDSheet!$A:$AB,28,0)</f>
        <v>0</v>
      </c>
      <c r="AC71" s="14"/>
      <c r="AD71" s="14">
        <f>VLOOKUP(A:A,[1]TDSheet!$A:$AD,30,0)</f>
        <v>1229.8</v>
      </c>
      <c r="AE71" s="14">
        <f>VLOOKUP(A:A,[1]TDSheet!$A:$AE,31,0)</f>
        <v>1362.6</v>
      </c>
      <c r="AF71" s="14">
        <f>VLOOKUP(A:A,[3]TDSheet!$A:$D,4,0)</f>
        <v>1594</v>
      </c>
      <c r="AG71" s="14" t="e">
        <f>VLOOKUP(A:A,[1]TDSheet!$A:$AG,33,0)</f>
        <v>#N/A</v>
      </c>
      <c r="AH71" s="14">
        <f t="shared" ref="AH71:AH106" si="22">T71*H71</f>
        <v>200</v>
      </c>
      <c r="AI71" s="14">
        <f t="shared" ref="AI71:AI106" si="23">U71*H71</f>
        <v>600</v>
      </c>
      <c r="AJ71" s="14">
        <f t="shared" ref="AJ71:AJ106" si="24">W71*H71</f>
        <v>480</v>
      </c>
      <c r="AK71" s="14"/>
      <c r="AL71" s="14"/>
    </row>
    <row r="72" spans="1:38" s="1" customFormat="1" ht="21.95" customHeight="1" outlineLevel="1" x14ac:dyDescent="0.2">
      <c r="A72" s="7" t="s">
        <v>75</v>
      </c>
      <c r="B72" s="7" t="s">
        <v>9</v>
      </c>
      <c r="C72" s="8">
        <v>56.296999999999997</v>
      </c>
      <c r="D72" s="8">
        <v>79.557000000000002</v>
      </c>
      <c r="E72" s="8">
        <v>71.322999999999993</v>
      </c>
      <c r="F72" s="8">
        <v>62.365000000000002</v>
      </c>
      <c r="G72" s="13">
        <f>VLOOKUP(A:A,[1]TDSheet!$A:$G,7,0)</f>
        <v>0</v>
      </c>
      <c r="H72" s="13">
        <f>VLOOKUP(A:A,[1]TDSheet!$A:$H,8,0)</f>
        <v>1</v>
      </c>
      <c r="I72" s="13" t="e">
        <f>VLOOKUP(A:A,[1]TDSheet!$A:$I,9,0)</f>
        <v>#N/A</v>
      </c>
      <c r="J72" s="14">
        <f>VLOOKUP(A:A,[2]TDSheet!$A:$F,6,0)</f>
        <v>71.031000000000006</v>
      </c>
      <c r="K72" s="14">
        <f t="shared" si="18"/>
        <v>0.29199999999998738</v>
      </c>
      <c r="L72" s="14">
        <f>VLOOKUP(A:A,[1]TDSheet!$A:$N,14,0)</f>
        <v>0</v>
      </c>
      <c r="M72" s="14">
        <f>VLOOKUP(A:A,[1]TDSheet!$A:$O,15,0)</f>
        <v>0</v>
      </c>
      <c r="N72" s="14">
        <f>VLOOKUP(A:A,[1]TDSheet!$A:$W,23,0)</f>
        <v>30</v>
      </c>
      <c r="O72" s="14"/>
      <c r="P72" s="14"/>
      <c r="Q72" s="14"/>
      <c r="R72" s="14"/>
      <c r="S72" s="14"/>
      <c r="T72" s="15"/>
      <c r="U72" s="15"/>
      <c r="V72" s="14">
        <f t="shared" si="19"/>
        <v>14.264599999999998</v>
      </c>
      <c r="W72" s="15">
        <v>30</v>
      </c>
      <c r="X72" s="16">
        <f t="shared" si="20"/>
        <v>8.5782286219031754</v>
      </c>
      <c r="Y72" s="14">
        <f t="shared" si="21"/>
        <v>4.372011833489899</v>
      </c>
      <c r="Z72" s="14"/>
      <c r="AA72" s="14"/>
      <c r="AB72" s="14">
        <f>VLOOKUP(A:A,[1]TDSheet!$A:$AB,28,0)</f>
        <v>0</v>
      </c>
      <c r="AC72" s="14"/>
      <c r="AD72" s="14">
        <f>VLOOKUP(A:A,[1]TDSheet!$A:$AD,30,0)</f>
        <v>19.824199999999998</v>
      </c>
      <c r="AE72" s="14">
        <f>VLOOKUP(A:A,[1]TDSheet!$A:$AE,31,0)</f>
        <v>14.295199999999999</v>
      </c>
      <c r="AF72" s="14">
        <f>VLOOKUP(A:A,[3]TDSheet!$A:$D,4,0)</f>
        <v>12.933999999999999</v>
      </c>
      <c r="AG72" s="14" t="e">
        <f>VLOOKUP(A:A,[1]TDSheet!$A:$AG,33,0)</f>
        <v>#N/A</v>
      </c>
      <c r="AH72" s="14">
        <f t="shared" si="22"/>
        <v>0</v>
      </c>
      <c r="AI72" s="14">
        <f t="shared" si="23"/>
        <v>0</v>
      </c>
      <c r="AJ72" s="14">
        <f t="shared" si="24"/>
        <v>30</v>
      </c>
      <c r="AK72" s="14"/>
      <c r="AL72" s="14"/>
    </row>
    <row r="73" spans="1:38" s="1" customFormat="1" ht="21.95" customHeight="1" outlineLevel="1" x14ac:dyDescent="0.2">
      <c r="A73" s="7" t="s">
        <v>76</v>
      </c>
      <c r="B73" s="7" t="s">
        <v>9</v>
      </c>
      <c r="C73" s="8">
        <v>53.500999999999998</v>
      </c>
      <c r="D73" s="8">
        <v>150.363</v>
      </c>
      <c r="E73" s="8">
        <v>91.82</v>
      </c>
      <c r="F73" s="8">
        <v>109.875</v>
      </c>
      <c r="G73" s="13">
        <f>VLOOKUP(A:A,[1]TDSheet!$A:$G,7,0)</f>
        <v>0</v>
      </c>
      <c r="H73" s="13">
        <f>VLOOKUP(A:A,[1]TDSheet!$A:$H,8,0)</f>
        <v>1</v>
      </c>
      <c r="I73" s="13" t="e">
        <f>VLOOKUP(A:A,[1]TDSheet!$A:$I,9,0)</f>
        <v>#N/A</v>
      </c>
      <c r="J73" s="14">
        <f>VLOOKUP(A:A,[2]TDSheet!$A:$F,6,0)</f>
        <v>112.52</v>
      </c>
      <c r="K73" s="14">
        <f t="shared" si="18"/>
        <v>-20.700000000000003</v>
      </c>
      <c r="L73" s="14">
        <f>VLOOKUP(A:A,[1]TDSheet!$A:$N,14,0)</f>
        <v>0</v>
      </c>
      <c r="M73" s="14">
        <f>VLOOKUP(A:A,[1]TDSheet!$A:$O,15,0)</f>
        <v>0</v>
      </c>
      <c r="N73" s="14">
        <f>VLOOKUP(A:A,[1]TDSheet!$A:$W,23,0)</f>
        <v>20</v>
      </c>
      <c r="O73" s="14"/>
      <c r="P73" s="14"/>
      <c r="Q73" s="14"/>
      <c r="R73" s="14"/>
      <c r="S73" s="14"/>
      <c r="T73" s="15"/>
      <c r="U73" s="15">
        <v>30</v>
      </c>
      <c r="V73" s="14">
        <f t="shared" si="19"/>
        <v>18.363999999999997</v>
      </c>
      <c r="W73" s="15"/>
      <c r="X73" s="16">
        <f t="shared" si="20"/>
        <v>8.7058919625353965</v>
      </c>
      <c r="Y73" s="14">
        <f t="shared" si="21"/>
        <v>5.9831736005227629</v>
      </c>
      <c r="Z73" s="14"/>
      <c r="AA73" s="14"/>
      <c r="AB73" s="14">
        <f>VLOOKUP(A:A,[1]TDSheet!$A:$AB,28,0)</f>
        <v>0</v>
      </c>
      <c r="AC73" s="14"/>
      <c r="AD73" s="14">
        <f>VLOOKUP(A:A,[1]TDSheet!$A:$AD,30,0)</f>
        <v>25.037399999999998</v>
      </c>
      <c r="AE73" s="14">
        <f>VLOOKUP(A:A,[1]TDSheet!$A:$AE,31,0)</f>
        <v>22.187799999999999</v>
      </c>
      <c r="AF73" s="14">
        <f>VLOOKUP(A:A,[3]TDSheet!$A:$D,4,0)</f>
        <v>21.422999999999998</v>
      </c>
      <c r="AG73" s="14" t="e">
        <f>VLOOKUP(A:A,[1]TDSheet!$A:$AG,33,0)</f>
        <v>#N/A</v>
      </c>
      <c r="AH73" s="14">
        <f t="shared" si="22"/>
        <v>0</v>
      </c>
      <c r="AI73" s="14">
        <f t="shared" si="23"/>
        <v>30</v>
      </c>
      <c r="AJ73" s="14">
        <f t="shared" si="24"/>
        <v>0</v>
      </c>
      <c r="AK73" s="14"/>
      <c r="AL73" s="14"/>
    </row>
    <row r="74" spans="1:38" s="1" customFormat="1" ht="21.95" customHeight="1" outlineLevel="1" x14ac:dyDescent="0.2">
      <c r="A74" s="7" t="s">
        <v>77</v>
      </c>
      <c r="B74" s="7" t="s">
        <v>16</v>
      </c>
      <c r="C74" s="8">
        <v>54</v>
      </c>
      <c r="D74" s="8">
        <v>1556</v>
      </c>
      <c r="E74" s="8">
        <v>1013</v>
      </c>
      <c r="F74" s="8">
        <v>571</v>
      </c>
      <c r="G74" s="13">
        <f>VLOOKUP(A:A,[1]TDSheet!$A:$G,7,0)</f>
        <v>0</v>
      </c>
      <c r="H74" s="13">
        <f>VLOOKUP(A:A,[1]TDSheet!$A:$H,8,0)</f>
        <v>0.35</v>
      </c>
      <c r="I74" s="13" t="e">
        <f>VLOOKUP(A:A,[1]TDSheet!$A:$I,9,0)</f>
        <v>#N/A</v>
      </c>
      <c r="J74" s="14">
        <f>VLOOKUP(A:A,[2]TDSheet!$A:$F,6,0)</f>
        <v>1055</v>
      </c>
      <c r="K74" s="14">
        <f t="shared" si="18"/>
        <v>-42</v>
      </c>
      <c r="L74" s="14">
        <f>VLOOKUP(A:A,[1]TDSheet!$A:$N,14,0)</f>
        <v>0</v>
      </c>
      <c r="M74" s="14">
        <f>VLOOKUP(A:A,[1]TDSheet!$A:$O,15,0)</f>
        <v>250</v>
      </c>
      <c r="N74" s="14">
        <f>VLOOKUP(A:A,[1]TDSheet!$A:$W,23,0)</f>
        <v>300</v>
      </c>
      <c r="O74" s="14"/>
      <c r="P74" s="14"/>
      <c r="Q74" s="14"/>
      <c r="R74" s="14"/>
      <c r="S74" s="14"/>
      <c r="T74" s="15"/>
      <c r="U74" s="15">
        <v>200</v>
      </c>
      <c r="V74" s="14">
        <f t="shared" si="19"/>
        <v>202.6</v>
      </c>
      <c r="W74" s="15">
        <v>200</v>
      </c>
      <c r="X74" s="16">
        <f t="shared" si="20"/>
        <v>7.5074037512339586</v>
      </c>
      <c r="Y74" s="14">
        <f t="shared" si="21"/>
        <v>2.8183613030602173</v>
      </c>
      <c r="Z74" s="14"/>
      <c r="AA74" s="14"/>
      <c r="AB74" s="14">
        <f>VLOOKUP(A:A,[1]TDSheet!$A:$AB,28,0)</f>
        <v>0</v>
      </c>
      <c r="AC74" s="14"/>
      <c r="AD74" s="14">
        <f>VLOOKUP(A:A,[1]TDSheet!$A:$AD,30,0)</f>
        <v>158.6</v>
      </c>
      <c r="AE74" s="14">
        <f>VLOOKUP(A:A,[1]TDSheet!$A:$AE,31,0)</f>
        <v>195.8</v>
      </c>
      <c r="AF74" s="14">
        <f>VLOOKUP(A:A,[3]TDSheet!$A:$D,4,0)</f>
        <v>155</v>
      </c>
      <c r="AG74" s="14" t="e">
        <f>VLOOKUP(A:A,[1]TDSheet!$A:$AG,33,0)</f>
        <v>#N/A</v>
      </c>
      <c r="AH74" s="14">
        <f t="shared" si="22"/>
        <v>0</v>
      </c>
      <c r="AI74" s="14">
        <f t="shared" si="23"/>
        <v>70</v>
      </c>
      <c r="AJ74" s="14">
        <f t="shared" si="24"/>
        <v>70</v>
      </c>
      <c r="AK74" s="14"/>
      <c r="AL74" s="14"/>
    </row>
    <row r="75" spans="1:38" s="1" customFormat="1" ht="21.95" customHeight="1" outlineLevel="1" x14ac:dyDescent="0.2">
      <c r="A75" s="7" t="s">
        <v>78</v>
      </c>
      <c r="B75" s="7" t="s">
        <v>16</v>
      </c>
      <c r="C75" s="8">
        <v>260</v>
      </c>
      <c r="D75" s="8">
        <v>2366</v>
      </c>
      <c r="E75" s="8">
        <v>1717</v>
      </c>
      <c r="F75" s="8">
        <v>852</v>
      </c>
      <c r="G75" s="13">
        <f>VLOOKUP(A:A,[1]TDSheet!$A:$G,7,0)</f>
        <v>0</v>
      </c>
      <c r="H75" s="13">
        <f>VLOOKUP(A:A,[1]TDSheet!$A:$H,8,0)</f>
        <v>0.35</v>
      </c>
      <c r="I75" s="13" t="e">
        <f>VLOOKUP(A:A,[1]TDSheet!$A:$I,9,0)</f>
        <v>#N/A</v>
      </c>
      <c r="J75" s="14">
        <f>VLOOKUP(A:A,[2]TDSheet!$A:$F,6,0)</f>
        <v>1750</v>
      </c>
      <c r="K75" s="14">
        <f t="shared" si="18"/>
        <v>-33</v>
      </c>
      <c r="L75" s="14">
        <f>VLOOKUP(A:A,[1]TDSheet!$A:$N,14,0)</f>
        <v>0</v>
      </c>
      <c r="M75" s="14">
        <f>VLOOKUP(A:A,[1]TDSheet!$A:$O,15,0)</f>
        <v>400</v>
      </c>
      <c r="N75" s="14">
        <f>VLOOKUP(A:A,[1]TDSheet!$A:$W,23,0)</f>
        <v>600</v>
      </c>
      <c r="O75" s="14"/>
      <c r="P75" s="14"/>
      <c r="Q75" s="14"/>
      <c r="R75" s="14"/>
      <c r="S75" s="14"/>
      <c r="T75" s="15">
        <v>50</v>
      </c>
      <c r="U75" s="15">
        <v>350</v>
      </c>
      <c r="V75" s="14">
        <f t="shared" si="19"/>
        <v>343.4</v>
      </c>
      <c r="W75" s="15">
        <v>300</v>
      </c>
      <c r="X75" s="16">
        <f t="shared" si="20"/>
        <v>7.4315666860803731</v>
      </c>
      <c r="Y75" s="14">
        <f t="shared" si="21"/>
        <v>2.4810716365754226</v>
      </c>
      <c r="Z75" s="14"/>
      <c r="AA75" s="14"/>
      <c r="AB75" s="14">
        <f>VLOOKUP(A:A,[1]TDSheet!$A:$AB,28,0)</f>
        <v>0</v>
      </c>
      <c r="AC75" s="14"/>
      <c r="AD75" s="14">
        <f>VLOOKUP(A:A,[1]TDSheet!$A:$AD,30,0)</f>
        <v>299.2</v>
      </c>
      <c r="AE75" s="14">
        <f>VLOOKUP(A:A,[1]TDSheet!$A:$AE,31,0)</f>
        <v>322.2</v>
      </c>
      <c r="AF75" s="14">
        <f>VLOOKUP(A:A,[3]TDSheet!$A:$D,4,0)</f>
        <v>315</v>
      </c>
      <c r="AG75" s="14" t="e">
        <f>VLOOKUP(A:A,[1]TDSheet!$A:$AG,33,0)</f>
        <v>#N/A</v>
      </c>
      <c r="AH75" s="14">
        <f t="shared" si="22"/>
        <v>17.5</v>
      </c>
      <c r="AI75" s="14">
        <f t="shared" si="23"/>
        <v>122.49999999999999</v>
      </c>
      <c r="AJ75" s="14">
        <f t="shared" si="24"/>
        <v>105</v>
      </c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16</v>
      </c>
      <c r="C76" s="8">
        <v>604</v>
      </c>
      <c r="D76" s="8">
        <v>4114</v>
      </c>
      <c r="E76" s="8">
        <v>1438</v>
      </c>
      <c r="F76" s="8">
        <v>843</v>
      </c>
      <c r="G76" s="13">
        <f>VLOOKUP(A:A,[1]TDSheet!$A:$G,7,0)</f>
        <v>0</v>
      </c>
      <c r="H76" s="13">
        <f>VLOOKUP(A:A,[1]TDSheet!$A:$H,8,0)</f>
        <v>0.4</v>
      </c>
      <c r="I76" s="13" t="e">
        <f>VLOOKUP(A:A,[1]TDSheet!$A:$I,9,0)</f>
        <v>#N/A</v>
      </c>
      <c r="J76" s="14">
        <f>VLOOKUP(A:A,[2]TDSheet!$A:$F,6,0)</f>
        <v>1493</v>
      </c>
      <c r="K76" s="14">
        <f t="shared" si="18"/>
        <v>-55</v>
      </c>
      <c r="L76" s="14">
        <f>VLOOKUP(A:A,[1]TDSheet!$A:$N,14,0)</f>
        <v>0</v>
      </c>
      <c r="M76" s="14">
        <f>VLOOKUP(A:A,[1]TDSheet!$A:$O,15,0)</f>
        <v>250</v>
      </c>
      <c r="N76" s="14">
        <f>VLOOKUP(A:A,[1]TDSheet!$A:$W,23,0)</f>
        <v>600</v>
      </c>
      <c r="O76" s="14"/>
      <c r="P76" s="14"/>
      <c r="Q76" s="14"/>
      <c r="R76" s="14"/>
      <c r="S76" s="14"/>
      <c r="T76" s="15"/>
      <c r="U76" s="15">
        <v>170</v>
      </c>
      <c r="V76" s="14">
        <f t="shared" si="19"/>
        <v>287.60000000000002</v>
      </c>
      <c r="W76" s="15">
        <v>300</v>
      </c>
      <c r="X76" s="16">
        <f t="shared" si="20"/>
        <v>7.5208623087621689</v>
      </c>
      <c r="Y76" s="14">
        <f t="shared" si="21"/>
        <v>2.9311543810848399</v>
      </c>
      <c r="Z76" s="14"/>
      <c r="AA76" s="14"/>
      <c r="AB76" s="14">
        <f>VLOOKUP(A:A,[1]TDSheet!$A:$AB,28,0)</f>
        <v>0</v>
      </c>
      <c r="AC76" s="14"/>
      <c r="AD76" s="14">
        <f>VLOOKUP(A:A,[1]TDSheet!$A:$AD,30,0)</f>
        <v>249.4</v>
      </c>
      <c r="AE76" s="14">
        <f>VLOOKUP(A:A,[1]TDSheet!$A:$AE,31,0)</f>
        <v>284.60000000000002</v>
      </c>
      <c r="AF76" s="14">
        <f>VLOOKUP(A:A,[3]TDSheet!$A:$D,4,0)</f>
        <v>192</v>
      </c>
      <c r="AG76" s="14" t="e">
        <f>VLOOKUP(A:A,[1]TDSheet!$A:$AG,33,0)</f>
        <v>#N/A</v>
      </c>
      <c r="AH76" s="14">
        <f t="shared" si="22"/>
        <v>0</v>
      </c>
      <c r="AI76" s="14">
        <f t="shared" si="23"/>
        <v>68</v>
      </c>
      <c r="AJ76" s="14">
        <f t="shared" si="24"/>
        <v>120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9</v>
      </c>
      <c r="C77" s="8">
        <v>158.78399999999999</v>
      </c>
      <c r="D77" s="8">
        <v>208.23699999999999</v>
      </c>
      <c r="E77" s="8">
        <v>290.83499999999998</v>
      </c>
      <c r="F77" s="8">
        <v>61.404000000000003</v>
      </c>
      <c r="G77" s="13">
        <f>VLOOKUP(A:A,[1]TDSheet!$A:$G,7,0)</f>
        <v>0</v>
      </c>
      <c r="H77" s="13">
        <f>VLOOKUP(A:A,[1]TDSheet!$A:$H,8,0)</f>
        <v>1</v>
      </c>
      <c r="I77" s="13" t="e">
        <f>VLOOKUP(A:A,[1]TDSheet!$A:$I,9,0)</f>
        <v>#N/A</v>
      </c>
      <c r="J77" s="14">
        <f>VLOOKUP(A:A,[2]TDSheet!$A:$F,6,0)</f>
        <v>317.714</v>
      </c>
      <c r="K77" s="14">
        <f t="shared" si="18"/>
        <v>-26.879000000000019</v>
      </c>
      <c r="L77" s="14">
        <f>VLOOKUP(A:A,[1]TDSheet!$A:$N,14,0)</f>
        <v>0</v>
      </c>
      <c r="M77" s="14">
        <f>VLOOKUP(A:A,[1]TDSheet!$A:$O,15,0)</f>
        <v>150</v>
      </c>
      <c r="N77" s="14">
        <f>VLOOKUP(A:A,[1]TDSheet!$A:$W,23,0)</f>
        <v>100</v>
      </c>
      <c r="O77" s="14"/>
      <c r="P77" s="14"/>
      <c r="Q77" s="14"/>
      <c r="R77" s="14"/>
      <c r="S77" s="14"/>
      <c r="T77" s="15"/>
      <c r="U77" s="15">
        <v>70</v>
      </c>
      <c r="V77" s="14">
        <f t="shared" si="19"/>
        <v>58.166999999999994</v>
      </c>
      <c r="W77" s="15">
        <v>60</v>
      </c>
      <c r="X77" s="16">
        <f t="shared" si="20"/>
        <v>7.5885639623841703</v>
      </c>
      <c r="Y77" s="14">
        <f t="shared" si="21"/>
        <v>1.0556501108876168</v>
      </c>
      <c r="Z77" s="14"/>
      <c r="AA77" s="14"/>
      <c r="AB77" s="14">
        <f>VLOOKUP(A:A,[1]TDSheet!$A:$AB,28,0)</f>
        <v>0</v>
      </c>
      <c r="AC77" s="14"/>
      <c r="AD77" s="14">
        <f>VLOOKUP(A:A,[1]TDSheet!$A:$AD,30,0)</f>
        <v>54.276400000000002</v>
      </c>
      <c r="AE77" s="14">
        <f>VLOOKUP(A:A,[1]TDSheet!$A:$AE,31,0)</f>
        <v>46.7498</v>
      </c>
      <c r="AF77" s="14">
        <f>VLOOKUP(A:A,[3]TDSheet!$A:$D,4,0)</f>
        <v>47.485999999999997</v>
      </c>
      <c r="AG77" s="14" t="e">
        <f>VLOOKUP(A:A,[1]TDSheet!$A:$AG,33,0)</f>
        <v>#N/A</v>
      </c>
      <c r="AH77" s="14">
        <f t="shared" si="22"/>
        <v>0</v>
      </c>
      <c r="AI77" s="14">
        <f t="shared" si="23"/>
        <v>70</v>
      </c>
      <c r="AJ77" s="14">
        <f t="shared" si="24"/>
        <v>60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16</v>
      </c>
      <c r="C78" s="8">
        <v>129</v>
      </c>
      <c r="D78" s="8">
        <v>20</v>
      </c>
      <c r="E78" s="8">
        <v>102</v>
      </c>
      <c r="F78" s="8">
        <v>20</v>
      </c>
      <c r="G78" s="13">
        <f>VLOOKUP(A:A,[1]TDSheet!$A:$G,7,0)</f>
        <v>0</v>
      </c>
      <c r="H78" s="13">
        <f>VLOOKUP(A:A,[1]TDSheet!$A:$H,8,0)</f>
        <v>0.3</v>
      </c>
      <c r="I78" s="13" t="e">
        <f>VLOOKUP(A:A,[1]TDSheet!$A:$I,9,0)</f>
        <v>#N/A</v>
      </c>
      <c r="J78" s="14">
        <f>VLOOKUP(A:A,[2]TDSheet!$A:$F,6,0)</f>
        <v>184</v>
      </c>
      <c r="K78" s="14">
        <f t="shared" si="18"/>
        <v>-82</v>
      </c>
      <c r="L78" s="14">
        <f>VLOOKUP(A:A,[1]TDSheet!$A:$N,14,0)</f>
        <v>0</v>
      </c>
      <c r="M78" s="14">
        <f>VLOOKUP(A:A,[1]TDSheet!$A:$O,15,0)</f>
        <v>0</v>
      </c>
      <c r="N78" s="14">
        <f>VLOOKUP(A:A,[1]TDSheet!$A:$W,23,0)</f>
        <v>0</v>
      </c>
      <c r="O78" s="14"/>
      <c r="P78" s="14"/>
      <c r="Q78" s="14"/>
      <c r="R78" s="14"/>
      <c r="S78" s="14"/>
      <c r="T78" s="15"/>
      <c r="U78" s="15"/>
      <c r="V78" s="14">
        <f t="shared" si="19"/>
        <v>20.399999999999999</v>
      </c>
      <c r="W78" s="15"/>
      <c r="X78" s="16">
        <f t="shared" si="20"/>
        <v>0.98039215686274517</v>
      </c>
      <c r="Y78" s="14">
        <f t="shared" si="21"/>
        <v>0.98039215686274517</v>
      </c>
      <c r="Z78" s="14"/>
      <c r="AA78" s="14"/>
      <c r="AB78" s="14">
        <f>VLOOKUP(A:A,[1]TDSheet!$A:$AB,28,0)</f>
        <v>0</v>
      </c>
      <c r="AC78" s="14"/>
      <c r="AD78" s="14">
        <f>VLOOKUP(A:A,[1]TDSheet!$A:$AD,30,0)</f>
        <v>5.4</v>
      </c>
      <c r="AE78" s="14">
        <f>VLOOKUP(A:A,[1]TDSheet!$A:$AE,31,0)</f>
        <v>22.6</v>
      </c>
      <c r="AF78" s="14">
        <v>0</v>
      </c>
      <c r="AG78" s="14" t="e">
        <f>VLOOKUP(A:A,[1]TDSheet!$A:$AG,33,0)</f>
        <v>#N/A</v>
      </c>
      <c r="AH78" s="14">
        <f t="shared" si="22"/>
        <v>0</v>
      </c>
      <c r="AI78" s="14">
        <f t="shared" si="23"/>
        <v>0</v>
      </c>
      <c r="AJ78" s="14">
        <f t="shared" si="24"/>
        <v>0</v>
      </c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9</v>
      </c>
      <c r="C79" s="8">
        <v>547.47500000000002</v>
      </c>
      <c r="D79" s="8">
        <v>2585.431</v>
      </c>
      <c r="E79" s="8">
        <v>1578.0550000000001</v>
      </c>
      <c r="F79" s="8">
        <v>353.91</v>
      </c>
      <c r="G79" s="13" t="str">
        <f>VLOOKUP(A:A,[1]TDSheet!$A:$G,7,0)</f>
        <v>н</v>
      </c>
      <c r="H79" s="13">
        <f>VLOOKUP(A:A,[1]TDSheet!$A:$H,8,0)</f>
        <v>1</v>
      </c>
      <c r="I79" s="13" t="e">
        <f>VLOOKUP(A:A,[1]TDSheet!$A:$I,9,0)</f>
        <v>#N/A</v>
      </c>
      <c r="J79" s="14">
        <f>VLOOKUP(A:A,[2]TDSheet!$A:$F,6,0)</f>
        <v>1525.808</v>
      </c>
      <c r="K79" s="14">
        <f t="shared" si="18"/>
        <v>52.247000000000071</v>
      </c>
      <c r="L79" s="14">
        <f>VLOOKUP(A:A,[1]TDSheet!$A:$N,14,0)</f>
        <v>800</v>
      </c>
      <c r="M79" s="14">
        <f>VLOOKUP(A:A,[1]TDSheet!$A:$O,15,0)</f>
        <v>0</v>
      </c>
      <c r="N79" s="14">
        <f>VLOOKUP(A:A,[1]TDSheet!$A:$W,23,0)</f>
        <v>350</v>
      </c>
      <c r="O79" s="14"/>
      <c r="P79" s="14"/>
      <c r="Q79" s="14"/>
      <c r="R79" s="14"/>
      <c r="S79" s="14"/>
      <c r="T79" s="15">
        <v>200</v>
      </c>
      <c r="U79" s="15">
        <v>350</v>
      </c>
      <c r="V79" s="14">
        <f t="shared" si="19"/>
        <v>315.61099999999999</v>
      </c>
      <c r="W79" s="15">
        <v>350</v>
      </c>
      <c r="X79" s="16">
        <f t="shared" si="20"/>
        <v>7.6166863639100031</v>
      </c>
      <c r="Y79" s="14">
        <f t="shared" si="21"/>
        <v>1.1213487489346063</v>
      </c>
      <c r="Z79" s="14"/>
      <c r="AA79" s="14"/>
      <c r="AB79" s="14">
        <f>VLOOKUP(A:A,[1]TDSheet!$A:$AB,28,0)</f>
        <v>0</v>
      </c>
      <c r="AC79" s="14"/>
      <c r="AD79" s="14">
        <f>VLOOKUP(A:A,[1]TDSheet!$A:$AD,30,0)</f>
        <v>151.33920000000001</v>
      </c>
      <c r="AE79" s="14">
        <f>VLOOKUP(A:A,[1]TDSheet!$A:$AE,31,0)</f>
        <v>201.39179999999999</v>
      </c>
      <c r="AF79" s="14">
        <f>VLOOKUP(A:A,[3]TDSheet!$A:$D,4,0)</f>
        <v>437.92599999999999</v>
      </c>
      <c r="AG79" s="14" t="str">
        <f>VLOOKUP(A:A,[1]TDSheet!$A:$AG,33,0)</f>
        <v>авг ак яб</v>
      </c>
      <c r="AH79" s="14">
        <f t="shared" si="22"/>
        <v>200</v>
      </c>
      <c r="AI79" s="14">
        <f t="shared" si="23"/>
        <v>350</v>
      </c>
      <c r="AJ79" s="14">
        <f t="shared" si="24"/>
        <v>350</v>
      </c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9</v>
      </c>
      <c r="C80" s="8">
        <v>81.981999999999999</v>
      </c>
      <c r="D80" s="8">
        <v>196.691</v>
      </c>
      <c r="E80" s="8">
        <v>147.273</v>
      </c>
      <c r="F80" s="8">
        <v>102.95699999999999</v>
      </c>
      <c r="G80" s="13">
        <f>VLOOKUP(A:A,[1]TDSheet!$A:$G,7,0)</f>
        <v>0</v>
      </c>
      <c r="H80" s="13">
        <f>VLOOKUP(A:A,[1]TDSheet!$A:$H,8,0)</f>
        <v>1</v>
      </c>
      <c r="I80" s="13" t="e">
        <f>VLOOKUP(A:A,[1]TDSheet!$A:$I,9,0)</f>
        <v>#N/A</v>
      </c>
      <c r="J80" s="14">
        <f>VLOOKUP(A:A,[2]TDSheet!$A:$F,6,0)</f>
        <v>157.11199999999999</v>
      </c>
      <c r="K80" s="14">
        <f t="shared" si="18"/>
        <v>-9.8389999999999986</v>
      </c>
      <c r="L80" s="14">
        <f>VLOOKUP(A:A,[1]TDSheet!$A:$N,14,0)</f>
        <v>0</v>
      </c>
      <c r="M80" s="14">
        <f>VLOOKUP(A:A,[1]TDSheet!$A:$O,15,0)</f>
        <v>0</v>
      </c>
      <c r="N80" s="14">
        <f>VLOOKUP(A:A,[1]TDSheet!$A:$W,23,0)</f>
        <v>0</v>
      </c>
      <c r="O80" s="14"/>
      <c r="P80" s="14"/>
      <c r="Q80" s="14"/>
      <c r="R80" s="14"/>
      <c r="S80" s="14"/>
      <c r="T80" s="15">
        <v>60</v>
      </c>
      <c r="U80" s="15">
        <v>30</v>
      </c>
      <c r="V80" s="14">
        <f t="shared" si="19"/>
        <v>29.454599999999999</v>
      </c>
      <c r="W80" s="15">
        <v>30</v>
      </c>
      <c r="X80" s="16">
        <f t="shared" si="20"/>
        <v>7.5695137601597038</v>
      </c>
      <c r="Y80" s="14">
        <f t="shared" si="21"/>
        <v>3.4954472306532764</v>
      </c>
      <c r="Z80" s="14"/>
      <c r="AA80" s="14"/>
      <c r="AB80" s="14">
        <f>VLOOKUP(A:A,[1]TDSheet!$A:$AB,28,0)</f>
        <v>0</v>
      </c>
      <c r="AC80" s="14"/>
      <c r="AD80" s="14">
        <f>VLOOKUP(A:A,[1]TDSheet!$A:$AD,30,0)</f>
        <v>29.421199999999999</v>
      </c>
      <c r="AE80" s="14">
        <f>VLOOKUP(A:A,[1]TDSheet!$A:$AE,31,0)</f>
        <v>31.458400000000001</v>
      </c>
      <c r="AF80" s="14">
        <f>VLOOKUP(A:A,[3]TDSheet!$A:$D,4,0)</f>
        <v>41.44</v>
      </c>
      <c r="AG80" s="14">
        <f>VLOOKUP(A:A,[1]TDSheet!$A:$AG,33,0)</f>
        <v>0</v>
      </c>
      <c r="AH80" s="14">
        <f t="shared" si="22"/>
        <v>60</v>
      </c>
      <c r="AI80" s="14">
        <f t="shared" si="23"/>
        <v>30</v>
      </c>
      <c r="AJ80" s="14">
        <f t="shared" si="24"/>
        <v>30</v>
      </c>
      <c r="AK80" s="14"/>
      <c r="AL80" s="14"/>
    </row>
    <row r="81" spans="1:38" s="1" customFormat="1" ht="11.1" customHeight="1" outlineLevel="1" x14ac:dyDescent="0.2">
      <c r="A81" s="7" t="s">
        <v>84</v>
      </c>
      <c r="B81" s="7" t="s">
        <v>9</v>
      </c>
      <c r="C81" s="8">
        <v>41.347999999999999</v>
      </c>
      <c r="D81" s="8">
        <v>51.527000000000001</v>
      </c>
      <c r="E81" s="8">
        <v>25.396999999999998</v>
      </c>
      <c r="F81" s="8">
        <v>50.250999999999998</v>
      </c>
      <c r="G81" s="13">
        <f>VLOOKUP(A:A,[1]TDSheet!$A:$G,7,0)</f>
        <v>0</v>
      </c>
      <c r="H81" s="13">
        <f>VLOOKUP(A:A,[1]TDSheet!$A:$H,8,0)</f>
        <v>1</v>
      </c>
      <c r="I81" s="13" t="e">
        <f>VLOOKUP(A:A,[1]TDSheet!$A:$I,9,0)</f>
        <v>#N/A</v>
      </c>
      <c r="J81" s="14">
        <f>VLOOKUP(A:A,[2]TDSheet!$A:$F,6,0)</f>
        <v>31.213999999999999</v>
      </c>
      <c r="K81" s="14">
        <f t="shared" si="18"/>
        <v>-5.8170000000000002</v>
      </c>
      <c r="L81" s="14">
        <f>VLOOKUP(A:A,[1]TDSheet!$A:$N,14,0)</f>
        <v>0</v>
      </c>
      <c r="M81" s="14">
        <f>VLOOKUP(A:A,[1]TDSheet!$A:$O,15,0)</f>
        <v>0</v>
      </c>
      <c r="N81" s="14">
        <f>VLOOKUP(A:A,[1]TDSheet!$A:$W,23,0)</f>
        <v>0</v>
      </c>
      <c r="O81" s="14"/>
      <c r="P81" s="14"/>
      <c r="Q81" s="14"/>
      <c r="R81" s="14"/>
      <c r="S81" s="14"/>
      <c r="T81" s="15"/>
      <c r="U81" s="15"/>
      <c r="V81" s="14">
        <f t="shared" si="19"/>
        <v>5.0793999999999997</v>
      </c>
      <c r="W81" s="15"/>
      <c r="X81" s="16">
        <f t="shared" si="20"/>
        <v>9.8930976099539318</v>
      </c>
      <c r="Y81" s="14">
        <f t="shared" si="21"/>
        <v>9.8930976099539318</v>
      </c>
      <c r="Z81" s="14"/>
      <c r="AA81" s="14"/>
      <c r="AB81" s="14">
        <f>VLOOKUP(A:A,[1]TDSheet!$A:$AB,28,0)</f>
        <v>0</v>
      </c>
      <c r="AC81" s="14"/>
      <c r="AD81" s="14">
        <f>VLOOKUP(A:A,[1]TDSheet!$A:$AD,30,0)</f>
        <v>3.4638</v>
      </c>
      <c r="AE81" s="14">
        <f>VLOOKUP(A:A,[1]TDSheet!$A:$AE,31,0)</f>
        <v>9.3081999999999994</v>
      </c>
      <c r="AF81" s="14">
        <f>VLOOKUP(A:A,[3]TDSheet!$A:$D,4,0)</f>
        <v>13.493</v>
      </c>
      <c r="AG81" s="14" t="e">
        <f>VLOOKUP(A:A,[1]TDSheet!$A:$AG,33,0)</f>
        <v>#N/A</v>
      </c>
      <c r="AH81" s="14">
        <f t="shared" si="22"/>
        <v>0</v>
      </c>
      <c r="AI81" s="14">
        <f t="shared" si="23"/>
        <v>0</v>
      </c>
      <c r="AJ81" s="14">
        <f t="shared" si="24"/>
        <v>0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9</v>
      </c>
      <c r="C82" s="8">
        <v>840.40899999999999</v>
      </c>
      <c r="D82" s="8">
        <v>4685.4340000000002</v>
      </c>
      <c r="E82" s="8">
        <v>1924.588</v>
      </c>
      <c r="F82" s="8">
        <v>1226.723</v>
      </c>
      <c r="G82" s="13">
        <f>VLOOKUP(A:A,[1]TDSheet!$A:$G,7,0)</f>
        <v>0</v>
      </c>
      <c r="H82" s="13">
        <f>VLOOKUP(A:A,[1]TDSheet!$A:$H,8,0)</f>
        <v>1</v>
      </c>
      <c r="I82" s="13" t="e">
        <f>VLOOKUP(A:A,[1]TDSheet!$A:$I,9,0)</f>
        <v>#N/A</v>
      </c>
      <c r="J82" s="14">
        <f>VLOOKUP(A:A,[2]TDSheet!$A:$F,6,0)</f>
        <v>1898.8579999999999</v>
      </c>
      <c r="K82" s="14">
        <f t="shared" si="18"/>
        <v>25.730000000000018</v>
      </c>
      <c r="L82" s="14">
        <f>VLOOKUP(A:A,[1]TDSheet!$A:$N,14,0)</f>
        <v>0</v>
      </c>
      <c r="M82" s="14">
        <f>VLOOKUP(A:A,[1]TDSheet!$A:$O,15,0)</f>
        <v>300</v>
      </c>
      <c r="N82" s="14">
        <f>VLOOKUP(A:A,[1]TDSheet!$A:$W,23,0)</f>
        <v>500</v>
      </c>
      <c r="O82" s="14"/>
      <c r="P82" s="14"/>
      <c r="Q82" s="14"/>
      <c r="R82" s="14"/>
      <c r="S82" s="14"/>
      <c r="T82" s="15"/>
      <c r="U82" s="15">
        <v>500</v>
      </c>
      <c r="V82" s="14">
        <f t="shared" si="19"/>
        <v>384.91759999999999</v>
      </c>
      <c r="W82" s="15">
        <v>350</v>
      </c>
      <c r="X82" s="16">
        <f t="shared" si="20"/>
        <v>7.4736073382978594</v>
      </c>
      <c r="Y82" s="14">
        <f t="shared" si="21"/>
        <v>3.1869756020509326</v>
      </c>
      <c r="Z82" s="14"/>
      <c r="AA82" s="14"/>
      <c r="AB82" s="14">
        <f>VLOOKUP(A:A,[1]TDSheet!$A:$AB,28,0)</f>
        <v>0</v>
      </c>
      <c r="AC82" s="14"/>
      <c r="AD82" s="14">
        <f>VLOOKUP(A:A,[1]TDSheet!$A:$AD,30,0)</f>
        <v>386.94400000000002</v>
      </c>
      <c r="AE82" s="14">
        <f>VLOOKUP(A:A,[1]TDSheet!$A:$AE,31,0)</f>
        <v>391.1798</v>
      </c>
      <c r="AF82" s="14">
        <f>VLOOKUP(A:A,[3]TDSheet!$A:$D,4,0)</f>
        <v>435.29399999999998</v>
      </c>
      <c r="AG82" s="14" t="e">
        <f>VLOOKUP(A:A,[1]TDSheet!$A:$AG,33,0)</f>
        <v>#N/A</v>
      </c>
      <c r="AH82" s="14">
        <f t="shared" si="22"/>
        <v>0</v>
      </c>
      <c r="AI82" s="14">
        <f t="shared" si="23"/>
        <v>500</v>
      </c>
      <c r="AJ82" s="14">
        <f t="shared" si="24"/>
        <v>350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16</v>
      </c>
      <c r="C83" s="8">
        <v>3120</v>
      </c>
      <c r="D83" s="8">
        <v>6568</v>
      </c>
      <c r="E83" s="8">
        <v>7159</v>
      </c>
      <c r="F83" s="17">
        <v>3414</v>
      </c>
      <c r="G83" s="20" t="s">
        <v>138</v>
      </c>
      <c r="H83" s="13">
        <f>VLOOKUP(A:A,[1]TDSheet!$A:$H,8,0)</f>
        <v>0.45</v>
      </c>
      <c r="I83" s="13" t="e">
        <f>VLOOKUP(A:A,[1]TDSheet!$A:$I,9,0)</f>
        <v>#N/A</v>
      </c>
      <c r="J83" s="14">
        <f>VLOOKUP(A:A,[2]TDSheet!$A:$F,6,0)</f>
        <v>7141</v>
      </c>
      <c r="K83" s="14">
        <f t="shared" si="18"/>
        <v>18</v>
      </c>
      <c r="L83" s="14">
        <f>VLOOKUP(A:A,[1]TDSheet!$A:$N,14,0)</f>
        <v>1100</v>
      </c>
      <c r="M83" s="14">
        <f>VLOOKUP(A:A,[1]TDSheet!$A:$O,15,0)</f>
        <v>0</v>
      </c>
      <c r="N83" s="14">
        <f>VLOOKUP(A:A,[1]TDSheet!$A:$W,23,0)</f>
        <v>1300</v>
      </c>
      <c r="O83" s="14"/>
      <c r="P83" s="14"/>
      <c r="Q83" s="14"/>
      <c r="R83" s="14"/>
      <c r="S83" s="14"/>
      <c r="T83" s="15"/>
      <c r="U83" s="15">
        <v>1300</v>
      </c>
      <c r="V83" s="14">
        <f t="shared" si="19"/>
        <v>1071.8</v>
      </c>
      <c r="W83" s="15">
        <v>1200</v>
      </c>
      <c r="X83" s="16">
        <f t="shared" si="20"/>
        <v>7.7570442246687819</v>
      </c>
      <c r="Y83" s="14">
        <f t="shared" si="21"/>
        <v>3.1852957641351001</v>
      </c>
      <c r="Z83" s="14"/>
      <c r="AA83" s="14"/>
      <c r="AB83" s="14">
        <f>VLOOKUP(A:A,[1]TDSheet!$A:$AB,28,0)</f>
        <v>1800</v>
      </c>
      <c r="AC83" s="14"/>
      <c r="AD83" s="14">
        <f>VLOOKUP(A:A,[1]TDSheet!$A:$AD,30,0)</f>
        <v>775</v>
      </c>
      <c r="AE83" s="14">
        <f>VLOOKUP(A:A,[1]TDSheet!$A:$AE,31,0)</f>
        <v>861.6</v>
      </c>
      <c r="AF83" s="14">
        <f>VLOOKUP(A:A,[3]TDSheet!$A:$D,4,0)</f>
        <v>1254</v>
      </c>
      <c r="AG83" s="19" t="s">
        <v>137</v>
      </c>
      <c r="AH83" s="14">
        <f t="shared" si="22"/>
        <v>0</v>
      </c>
      <c r="AI83" s="14">
        <f t="shared" si="23"/>
        <v>585</v>
      </c>
      <c r="AJ83" s="14">
        <f t="shared" si="24"/>
        <v>540</v>
      </c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16</v>
      </c>
      <c r="C84" s="8">
        <v>1730</v>
      </c>
      <c r="D84" s="8">
        <v>7070</v>
      </c>
      <c r="E84" s="8">
        <v>5394</v>
      </c>
      <c r="F84" s="8">
        <v>3337</v>
      </c>
      <c r="G84" s="13">
        <f>VLOOKUP(A:A,[1]TDSheet!$A:$G,7,0)</f>
        <v>0</v>
      </c>
      <c r="H84" s="13">
        <f>VLOOKUP(A:A,[1]TDSheet!$A:$H,8,0)</f>
        <v>0.45</v>
      </c>
      <c r="I84" s="13" t="e">
        <f>VLOOKUP(A:A,[1]TDSheet!$A:$I,9,0)</f>
        <v>#N/A</v>
      </c>
      <c r="J84" s="14">
        <f>VLOOKUP(A:A,[2]TDSheet!$A:$F,6,0)</f>
        <v>5370</v>
      </c>
      <c r="K84" s="14">
        <f t="shared" si="18"/>
        <v>24</v>
      </c>
      <c r="L84" s="14">
        <f>VLOOKUP(A:A,[1]TDSheet!$A:$N,14,0)</f>
        <v>600</v>
      </c>
      <c r="M84" s="14">
        <f>VLOOKUP(A:A,[1]TDSheet!$A:$O,15,0)</f>
        <v>0</v>
      </c>
      <c r="N84" s="14">
        <f>VLOOKUP(A:A,[1]TDSheet!$A:$W,23,0)</f>
        <v>1000</v>
      </c>
      <c r="O84" s="14"/>
      <c r="P84" s="14"/>
      <c r="Q84" s="14"/>
      <c r="R84" s="14"/>
      <c r="S84" s="14"/>
      <c r="T84" s="15"/>
      <c r="U84" s="15">
        <v>1100</v>
      </c>
      <c r="V84" s="14">
        <f t="shared" si="19"/>
        <v>902.8</v>
      </c>
      <c r="W84" s="15">
        <v>1000</v>
      </c>
      <c r="X84" s="16">
        <f t="shared" si="20"/>
        <v>7.7946389011962784</v>
      </c>
      <c r="Y84" s="14">
        <f t="shared" si="21"/>
        <v>3.6962782454585734</v>
      </c>
      <c r="Z84" s="14"/>
      <c r="AA84" s="14"/>
      <c r="AB84" s="14">
        <f>VLOOKUP(A:A,[1]TDSheet!$A:$AB,28,0)</f>
        <v>880</v>
      </c>
      <c r="AC84" s="14"/>
      <c r="AD84" s="14">
        <f>VLOOKUP(A:A,[1]TDSheet!$A:$AD,30,0)</f>
        <v>1112.2</v>
      </c>
      <c r="AE84" s="14">
        <f>VLOOKUP(A:A,[1]TDSheet!$A:$AE,31,0)</f>
        <v>1005.6</v>
      </c>
      <c r="AF84" s="14">
        <f>VLOOKUP(A:A,[3]TDSheet!$A:$D,4,0)</f>
        <v>1041</v>
      </c>
      <c r="AG84" s="14" t="str">
        <f>VLOOKUP(A:A,[1]TDSheet!$A:$AG,33,0)</f>
        <v>оконч</v>
      </c>
      <c r="AH84" s="14">
        <f t="shared" si="22"/>
        <v>0</v>
      </c>
      <c r="AI84" s="14">
        <f t="shared" si="23"/>
        <v>495</v>
      </c>
      <c r="AJ84" s="14">
        <f t="shared" si="24"/>
        <v>450</v>
      </c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16</v>
      </c>
      <c r="C85" s="8">
        <v>451</v>
      </c>
      <c r="D85" s="8">
        <v>1180</v>
      </c>
      <c r="E85" s="8">
        <v>1038</v>
      </c>
      <c r="F85" s="8">
        <v>583</v>
      </c>
      <c r="G85" s="13">
        <f>VLOOKUP(A:A,[1]TDSheet!$A:$G,7,0)</f>
        <v>0</v>
      </c>
      <c r="H85" s="13">
        <f>VLOOKUP(A:A,[1]TDSheet!$A:$H,8,0)</f>
        <v>0.45</v>
      </c>
      <c r="I85" s="13" t="e">
        <f>VLOOKUP(A:A,[1]TDSheet!$A:$I,9,0)</f>
        <v>#N/A</v>
      </c>
      <c r="J85" s="14">
        <f>VLOOKUP(A:A,[2]TDSheet!$A:$F,6,0)</f>
        <v>1005</v>
      </c>
      <c r="K85" s="14">
        <f t="shared" si="18"/>
        <v>33</v>
      </c>
      <c r="L85" s="14">
        <f>VLOOKUP(A:A,[1]TDSheet!$A:$N,14,0)</f>
        <v>0</v>
      </c>
      <c r="M85" s="14">
        <f>VLOOKUP(A:A,[1]TDSheet!$A:$O,15,0)</f>
        <v>100</v>
      </c>
      <c r="N85" s="14">
        <f>VLOOKUP(A:A,[1]TDSheet!$A:$W,23,0)</f>
        <v>300</v>
      </c>
      <c r="O85" s="14"/>
      <c r="P85" s="14"/>
      <c r="Q85" s="14"/>
      <c r="R85" s="14"/>
      <c r="S85" s="14"/>
      <c r="T85" s="15">
        <v>200</v>
      </c>
      <c r="U85" s="15">
        <v>200</v>
      </c>
      <c r="V85" s="14">
        <f t="shared" si="19"/>
        <v>207.6</v>
      </c>
      <c r="W85" s="15">
        <v>200</v>
      </c>
      <c r="X85" s="16">
        <f t="shared" si="20"/>
        <v>7.6252408477842009</v>
      </c>
      <c r="Y85" s="14">
        <f t="shared" si="21"/>
        <v>2.8082851637764934</v>
      </c>
      <c r="Z85" s="14"/>
      <c r="AA85" s="14"/>
      <c r="AB85" s="14">
        <f>VLOOKUP(A:A,[1]TDSheet!$A:$AB,28,0)</f>
        <v>0</v>
      </c>
      <c r="AC85" s="14"/>
      <c r="AD85" s="14">
        <f>VLOOKUP(A:A,[1]TDSheet!$A:$AD,30,0)</f>
        <v>236.2</v>
      </c>
      <c r="AE85" s="14">
        <f>VLOOKUP(A:A,[1]TDSheet!$A:$AE,31,0)</f>
        <v>209.6</v>
      </c>
      <c r="AF85" s="14">
        <f>VLOOKUP(A:A,[3]TDSheet!$A:$D,4,0)</f>
        <v>240</v>
      </c>
      <c r="AG85" s="14" t="str">
        <f>VLOOKUP(A:A,[1]TDSheet!$A:$AG,33,0)</f>
        <v>оконч</v>
      </c>
      <c r="AH85" s="14">
        <f t="shared" si="22"/>
        <v>90</v>
      </c>
      <c r="AI85" s="14">
        <f t="shared" si="23"/>
        <v>90</v>
      </c>
      <c r="AJ85" s="14">
        <f t="shared" si="24"/>
        <v>90</v>
      </c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9</v>
      </c>
      <c r="C86" s="8">
        <v>4.2510000000000003</v>
      </c>
      <c r="D86" s="8">
        <v>46.575000000000003</v>
      </c>
      <c r="E86" s="8">
        <v>21.202999999999999</v>
      </c>
      <c r="F86" s="8">
        <v>27.623000000000001</v>
      </c>
      <c r="G86" s="13">
        <f>VLOOKUP(A:A,[1]TDSheet!$A:$G,7,0)</f>
        <v>0</v>
      </c>
      <c r="H86" s="13">
        <f>VLOOKUP(A:A,[1]TDSheet!$A:$H,8,0)</f>
        <v>1</v>
      </c>
      <c r="I86" s="13" t="e">
        <f>VLOOKUP(A:A,[1]TDSheet!$A:$I,9,0)</f>
        <v>#N/A</v>
      </c>
      <c r="J86" s="14">
        <f>VLOOKUP(A:A,[2]TDSheet!$A:$F,6,0)</f>
        <v>23.353999999999999</v>
      </c>
      <c r="K86" s="14">
        <f t="shared" si="18"/>
        <v>-2.1509999999999998</v>
      </c>
      <c r="L86" s="14">
        <f>VLOOKUP(A:A,[1]TDSheet!$A:$N,14,0)</f>
        <v>0</v>
      </c>
      <c r="M86" s="14">
        <f>VLOOKUP(A:A,[1]TDSheet!$A:$O,15,0)</f>
        <v>0</v>
      </c>
      <c r="N86" s="14">
        <f>VLOOKUP(A:A,[1]TDSheet!$A:$W,23,0)</f>
        <v>0</v>
      </c>
      <c r="O86" s="14"/>
      <c r="P86" s="14"/>
      <c r="Q86" s="14"/>
      <c r="R86" s="14"/>
      <c r="S86" s="14"/>
      <c r="T86" s="15"/>
      <c r="U86" s="15"/>
      <c r="V86" s="14">
        <f t="shared" si="19"/>
        <v>4.2405999999999997</v>
      </c>
      <c r="W86" s="15">
        <v>10</v>
      </c>
      <c r="X86" s="16">
        <f t="shared" si="20"/>
        <v>8.8720935716643883</v>
      </c>
      <c r="Y86" s="14">
        <f t="shared" si="21"/>
        <v>6.5139367070697549</v>
      </c>
      <c r="Z86" s="14"/>
      <c r="AA86" s="14"/>
      <c r="AB86" s="14">
        <f>VLOOKUP(A:A,[1]TDSheet!$A:$AB,28,0)</f>
        <v>0</v>
      </c>
      <c r="AC86" s="14"/>
      <c r="AD86" s="14">
        <f>VLOOKUP(A:A,[1]TDSheet!$A:$AD,30,0)</f>
        <v>3.2866</v>
      </c>
      <c r="AE86" s="14">
        <f>VLOOKUP(A:A,[1]TDSheet!$A:$AE,31,0)</f>
        <v>3.2758000000000003</v>
      </c>
      <c r="AF86" s="14">
        <f>VLOOKUP(A:A,[3]TDSheet!$A:$D,4,0)</f>
        <v>8.1869999999999994</v>
      </c>
      <c r="AG86" s="14" t="e">
        <f>VLOOKUP(A:A,[1]TDSheet!$A:$AG,33,0)</f>
        <v>#N/A</v>
      </c>
      <c r="AH86" s="14">
        <f t="shared" si="22"/>
        <v>0</v>
      </c>
      <c r="AI86" s="14">
        <f t="shared" si="23"/>
        <v>0</v>
      </c>
      <c r="AJ86" s="14">
        <f t="shared" si="24"/>
        <v>10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16</v>
      </c>
      <c r="C87" s="8">
        <v>-18</v>
      </c>
      <c r="D87" s="8">
        <v>43</v>
      </c>
      <c r="E87" s="8">
        <v>17</v>
      </c>
      <c r="F87" s="8"/>
      <c r="G87" s="13" t="e">
        <f>VLOOKUP(A:A,[1]TDSheet!$A:$G,7,0)</f>
        <v>#N/A</v>
      </c>
      <c r="H87" s="13">
        <f>VLOOKUP(A:A,[1]TDSheet!$A:$H,8,0)</f>
        <v>0.4</v>
      </c>
      <c r="I87" s="13" t="e">
        <f>VLOOKUP(A:A,[1]TDSheet!$A:$I,9,0)</f>
        <v>#N/A</v>
      </c>
      <c r="J87" s="14">
        <f>VLOOKUP(A:A,[2]TDSheet!$A:$F,6,0)</f>
        <v>266</v>
      </c>
      <c r="K87" s="14">
        <f t="shared" si="18"/>
        <v>-249</v>
      </c>
      <c r="L87" s="14">
        <f>VLOOKUP(A:A,[1]TDSheet!$A:$N,14,0)</f>
        <v>0</v>
      </c>
      <c r="M87" s="14">
        <f>VLOOKUP(A:A,[1]TDSheet!$A:$O,15,0)</f>
        <v>120</v>
      </c>
      <c r="N87" s="14">
        <f>VLOOKUP(A:A,[1]TDSheet!$A:$W,23,0)</f>
        <v>40</v>
      </c>
      <c r="O87" s="14"/>
      <c r="P87" s="14"/>
      <c r="Q87" s="14"/>
      <c r="R87" s="14"/>
      <c r="S87" s="14"/>
      <c r="T87" s="15">
        <v>60</v>
      </c>
      <c r="U87" s="15">
        <v>50</v>
      </c>
      <c r="V87" s="14">
        <f t="shared" si="19"/>
        <v>3.4</v>
      </c>
      <c r="W87" s="15">
        <v>40</v>
      </c>
      <c r="X87" s="16">
        <f t="shared" si="20"/>
        <v>91.17647058823529</v>
      </c>
      <c r="Y87" s="14">
        <f t="shared" si="21"/>
        <v>0</v>
      </c>
      <c r="Z87" s="14"/>
      <c r="AA87" s="14"/>
      <c r="AB87" s="14">
        <f>VLOOKUP(A:A,[1]TDSheet!$A:$AB,28,0)</f>
        <v>0</v>
      </c>
      <c r="AC87" s="14"/>
      <c r="AD87" s="14">
        <f>VLOOKUP(A:A,[1]TDSheet!$A:$AD,30,0)</f>
        <v>0</v>
      </c>
      <c r="AE87" s="14">
        <f>VLOOKUP(A:A,[1]TDSheet!$A:$AE,31,0)</f>
        <v>0</v>
      </c>
      <c r="AF87" s="14">
        <v>0</v>
      </c>
      <c r="AG87" s="14" t="e">
        <f>VLOOKUP(A:A,[1]TDSheet!$A:$AG,33,0)</f>
        <v>#N/A</v>
      </c>
      <c r="AH87" s="14">
        <f t="shared" si="22"/>
        <v>24</v>
      </c>
      <c r="AI87" s="14">
        <f t="shared" si="23"/>
        <v>20</v>
      </c>
      <c r="AJ87" s="14">
        <f t="shared" si="24"/>
        <v>16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9</v>
      </c>
      <c r="C88" s="8">
        <v>1515.9749999999999</v>
      </c>
      <c r="D88" s="8">
        <v>3563.1930000000002</v>
      </c>
      <c r="E88" s="17">
        <v>1731</v>
      </c>
      <c r="F88" s="21">
        <v>1582</v>
      </c>
      <c r="G88" s="13" t="str">
        <f>VLOOKUP(A:A,[1]TDSheet!$A:$G,7,0)</f>
        <v>н</v>
      </c>
      <c r="H88" s="13">
        <f>VLOOKUP(A:A,[1]TDSheet!$A:$H,8,0)</f>
        <v>1</v>
      </c>
      <c r="I88" s="13" t="e">
        <f>VLOOKUP(A:A,[1]TDSheet!$A:$I,9,0)</f>
        <v>#N/A</v>
      </c>
      <c r="J88" s="14">
        <f>VLOOKUP(A:A,[2]TDSheet!$A:$F,6,0)</f>
        <v>1141.569</v>
      </c>
      <c r="K88" s="14">
        <f t="shared" si="18"/>
        <v>589.43100000000004</v>
      </c>
      <c r="L88" s="14">
        <f>VLOOKUP(A:A,[1]TDSheet!$A:$N,14,0)</f>
        <v>0</v>
      </c>
      <c r="M88" s="14">
        <f>VLOOKUP(A:A,[1]TDSheet!$A:$O,15,0)</f>
        <v>200</v>
      </c>
      <c r="N88" s="14">
        <f>VLOOKUP(A:A,[1]TDSheet!$A:$W,23,0)</f>
        <v>300</v>
      </c>
      <c r="O88" s="14"/>
      <c r="P88" s="14"/>
      <c r="Q88" s="14"/>
      <c r="R88" s="14"/>
      <c r="S88" s="14"/>
      <c r="T88" s="15"/>
      <c r="U88" s="15">
        <v>200</v>
      </c>
      <c r="V88" s="14">
        <f t="shared" si="19"/>
        <v>346.2</v>
      </c>
      <c r="W88" s="15">
        <v>350</v>
      </c>
      <c r="X88" s="16">
        <f t="shared" si="20"/>
        <v>7.6025418833044487</v>
      </c>
      <c r="Y88" s="14">
        <f t="shared" si="21"/>
        <v>4.5696129404968229</v>
      </c>
      <c r="Z88" s="14"/>
      <c r="AA88" s="14"/>
      <c r="AB88" s="14">
        <f>VLOOKUP(A:A,[1]TDSheet!$A:$AB,28,0)</f>
        <v>0</v>
      </c>
      <c r="AC88" s="14"/>
      <c r="AD88" s="14">
        <f>VLOOKUP(A:A,[1]TDSheet!$A:$AD,30,0)</f>
        <v>438.8</v>
      </c>
      <c r="AE88" s="14">
        <f>VLOOKUP(A:A,[1]TDSheet!$A:$AE,31,0)</f>
        <v>396</v>
      </c>
      <c r="AF88" s="14">
        <f>VLOOKUP(A:A,[3]TDSheet!$A:$D,4,0)</f>
        <v>287.47500000000002</v>
      </c>
      <c r="AG88" s="18" t="s">
        <v>136</v>
      </c>
      <c r="AH88" s="14">
        <f t="shared" si="22"/>
        <v>0</v>
      </c>
      <c r="AI88" s="14">
        <f t="shared" si="23"/>
        <v>200</v>
      </c>
      <c r="AJ88" s="14">
        <f t="shared" si="24"/>
        <v>350</v>
      </c>
      <c r="AK88" s="14"/>
      <c r="AL88" s="14"/>
    </row>
    <row r="89" spans="1:38" s="1" customFormat="1" ht="11.1" customHeight="1" outlineLevel="1" x14ac:dyDescent="0.2">
      <c r="A89" s="7" t="s">
        <v>92</v>
      </c>
      <c r="B89" s="7" t="s">
        <v>9</v>
      </c>
      <c r="C89" s="8">
        <v>6.9119999999999999</v>
      </c>
      <c r="D89" s="8">
        <v>24.385999999999999</v>
      </c>
      <c r="E89" s="8">
        <v>23.297000000000001</v>
      </c>
      <c r="F89" s="8">
        <v>8.0009999999999994</v>
      </c>
      <c r="G89" s="13">
        <f>VLOOKUP(A:A,[1]TDSheet!$A:$G,7,0)</f>
        <v>0</v>
      </c>
      <c r="H89" s="13">
        <f>VLOOKUP(A:A,[1]TDSheet!$A:$H,8,0)</f>
        <v>1</v>
      </c>
      <c r="I89" s="13" t="e">
        <f>VLOOKUP(A:A,[1]TDSheet!$A:$I,9,0)</f>
        <v>#N/A</v>
      </c>
      <c r="J89" s="14">
        <f>VLOOKUP(A:A,[2]TDSheet!$A:$F,6,0)</f>
        <v>29.001999999999999</v>
      </c>
      <c r="K89" s="14">
        <f t="shared" si="18"/>
        <v>-5.7049999999999983</v>
      </c>
      <c r="L89" s="14">
        <f>VLOOKUP(A:A,[1]TDSheet!$A:$N,14,0)</f>
        <v>0</v>
      </c>
      <c r="M89" s="14">
        <f>VLOOKUP(A:A,[1]TDSheet!$A:$O,15,0)</f>
        <v>30</v>
      </c>
      <c r="N89" s="14">
        <f>VLOOKUP(A:A,[1]TDSheet!$A:$W,23,0)</f>
        <v>0</v>
      </c>
      <c r="O89" s="14"/>
      <c r="P89" s="14"/>
      <c r="Q89" s="14"/>
      <c r="R89" s="14"/>
      <c r="S89" s="14"/>
      <c r="T89" s="15"/>
      <c r="U89" s="15"/>
      <c r="V89" s="14">
        <f t="shared" si="19"/>
        <v>4.6593999999999998</v>
      </c>
      <c r="W89" s="15"/>
      <c r="X89" s="16">
        <f t="shared" si="20"/>
        <v>8.1557711293299562</v>
      </c>
      <c r="Y89" s="14">
        <f t="shared" si="21"/>
        <v>1.7171738850495772</v>
      </c>
      <c r="Z89" s="14"/>
      <c r="AA89" s="14"/>
      <c r="AB89" s="14">
        <f>VLOOKUP(A:A,[1]TDSheet!$A:$AB,28,0)</f>
        <v>0</v>
      </c>
      <c r="AC89" s="14"/>
      <c r="AD89" s="14">
        <f>VLOOKUP(A:A,[1]TDSheet!$A:$AD,30,0)</f>
        <v>5.9714</v>
      </c>
      <c r="AE89" s="14">
        <f>VLOOKUP(A:A,[1]TDSheet!$A:$AE,31,0)</f>
        <v>6.3201999999999998</v>
      </c>
      <c r="AF89" s="14">
        <v>0</v>
      </c>
      <c r="AG89" s="14" t="e">
        <f>VLOOKUP(A:A,[1]TDSheet!$A:$AG,33,0)</f>
        <v>#N/A</v>
      </c>
      <c r="AH89" s="14">
        <f t="shared" si="22"/>
        <v>0</v>
      </c>
      <c r="AI89" s="14">
        <f t="shared" si="23"/>
        <v>0</v>
      </c>
      <c r="AJ89" s="14">
        <f t="shared" si="24"/>
        <v>0</v>
      </c>
      <c r="AK89" s="14"/>
      <c r="AL89" s="14"/>
    </row>
    <row r="90" spans="1:38" s="1" customFormat="1" ht="11.1" customHeight="1" outlineLevel="1" x14ac:dyDescent="0.2">
      <c r="A90" s="7" t="s">
        <v>105</v>
      </c>
      <c r="B90" s="7" t="s">
        <v>16</v>
      </c>
      <c r="C90" s="8">
        <v>466</v>
      </c>
      <c r="D90" s="8">
        <v>512</v>
      </c>
      <c r="E90" s="8">
        <v>373</v>
      </c>
      <c r="F90" s="8">
        <v>593</v>
      </c>
      <c r="G90" s="13">
        <f>VLOOKUP(A:A,[1]TDSheet!$A:$G,7,0)</f>
        <v>0</v>
      </c>
      <c r="H90" s="13">
        <f>VLOOKUP(A:A,[1]TDSheet!$A:$H,8,0)</f>
        <v>0.1</v>
      </c>
      <c r="I90" s="13" t="e">
        <f>VLOOKUP(A:A,[1]TDSheet!$A:$I,9,0)</f>
        <v>#N/A</v>
      </c>
      <c r="J90" s="14">
        <f>VLOOKUP(A:A,[2]TDSheet!$A:$F,6,0)</f>
        <v>383</v>
      </c>
      <c r="K90" s="14">
        <f t="shared" si="18"/>
        <v>-10</v>
      </c>
      <c r="L90" s="14">
        <f>VLOOKUP(A:A,[1]TDSheet!$A:$N,14,0)</f>
        <v>0</v>
      </c>
      <c r="M90" s="14">
        <f>VLOOKUP(A:A,[1]TDSheet!$A:$O,15,0)</f>
        <v>0</v>
      </c>
      <c r="N90" s="14">
        <f>VLOOKUP(A:A,[1]TDSheet!$A:$W,23,0)</f>
        <v>0</v>
      </c>
      <c r="O90" s="14"/>
      <c r="P90" s="14"/>
      <c r="Q90" s="14"/>
      <c r="R90" s="14"/>
      <c r="S90" s="14"/>
      <c r="T90" s="15"/>
      <c r="U90" s="15"/>
      <c r="V90" s="14">
        <f t="shared" si="19"/>
        <v>74.599999999999994</v>
      </c>
      <c r="W90" s="15"/>
      <c r="X90" s="16">
        <f t="shared" si="20"/>
        <v>7.9490616621983916</v>
      </c>
      <c r="Y90" s="14">
        <f t="shared" si="21"/>
        <v>7.9490616621983916</v>
      </c>
      <c r="Z90" s="14"/>
      <c r="AA90" s="14"/>
      <c r="AB90" s="14">
        <f>VLOOKUP(A:A,[1]TDSheet!$A:$AB,28,0)</f>
        <v>0</v>
      </c>
      <c r="AC90" s="14"/>
      <c r="AD90" s="14">
        <f>VLOOKUP(A:A,[1]TDSheet!$A:$AD,30,0)</f>
        <v>77.599999999999994</v>
      </c>
      <c r="AE90" s="14">
        <f>VLOOKUP(A:A,[1]TDSheet!$A:$AE,31,0)</f>
        <v>80</v>
      </c>
      <c r="AF90" s="14">
        <f>VLOOKUP(A:A,[3]TDSheet!$A:$D,4,0)</f>
        <v>59</v>
      </c>
      <c r="AG90" s="14" t="e">
        <f>VLOOKUP(A:A,[1]TDSheet!$A:$AG,33,0)</f>
        <v>#N/A</v>
      </c>
      <c r="AH90" s="14">
        <f t="shared" si="22"/>
        <v>0</v>
      </c>
      <c r="AI90" s="14">
        <f t="shared" si="23"/>
        <v>0</v>
      </c>
      <c r="AJ90" s="14">
        <f t="shared" si="24"/>
        <v>0</v>
      </c>
      <c r="AK90" s="14"/>
      <c r="AL90" s="14"/>
    </row>
    <row r="91" spans="1:38" s="1" customFormat="1" ht="11.1" customHeight="1" outlineLevel="1" x14ac:dyDescent="0.2">
      <c r="A91" s="7" t="s">
        <v>93</v>
      </c>
      <c r="B91" s="7" t="s">
        <v>16</v>
      </c>
      <c r="C91" s="8">
        <v>27</v>
      </c>
      <c r="D91" s="8">
        <v>1036</v>
      </c>
      <c r="E91" s="8">
        <v>835</v>
      </c>
      <c r="F91" s="8">
        <v>207</v>
      </c>
      <c r="G91" s="13">
        <f>VLOOKUP(A:A,[1]TDSheet!$A:$G,7,0)</f>
        <v>0</v>
      </c>
      <c r="H91" s="13">
        <f>VLOOKUP(A:A,[1]TDSheet!$A:$H,8,0)</f>
        <v>0.4</v>
      </c>
      <c r="I91" s="13" t="e">
        <f>VLOOKUP(A:A,[1]TDSheet!$A:$I,9,0)</f>
        <v>#N/A</v>
      </c>
      <c r="J91" s="14">
        <f>VLOOKUP(A:A,[2]TDSheet!$A:$F,6,0)</f>
        <v>992</v>
      </c>
      <c r="K91" s="14">
        <f t="shared" si="18"/>
        <v>-157</v>
      </c>
      <c r="L91" s="14">
        <f>VLOOKUP(A:A,[1]TDSheet!$A:$N,14,0)</f>
        <v>0</v>
      </c>
      <c r="M91" s="14">
        <f>VLOOKUP(A:A,[1]TDSheet!$A:$O,15,0)</f>
        <v>300</v>
      </c>
      <c r="N91" s="14">
        <f>VLOOKUP(A:A,[1]TDSheet!$A:$W,23,0)</f>
        <v>300</v>
      </c>
      <c r="O91" s="14"/>
      <c r="P91" s="14"/>
      <c r="Q91" s="14"/>
      <c r="R91" s="14"/>
      <c r="S91" s="14"/>
      <c r="T91" s="15">
        <v>100</v>
      </c>
      <c r="U91" s="15">
        <v>150</v>
      </c>
      <c r="V91" s="14">
        <f t="shared" si="19"/>
        <v>167</v>
      </c>
      <c r="W91" s="15">
        <v>150</v>
      </c>
      <c r="X91" s="16">
        <f t="shared" si="20"/>
        <v>7.227544910179641</v>
      </c>
      <c r="Y91" s="14">
        <f t="shared" si="21"/>
        <v>1.2395209580838322</v>
      </c>
      <c r="Z91" s="14"/>
      <c r="AA91" s="14"/>
      <c r="AB91" s="14">
        <f>VLOOKUP(A:A,[1]TDSheet!$A:$AB,28,0)</f>
        <v>0</v>
      </c>
      <c r="AC91" s="14"/>
      <c r="AD91" s="14">
        <f>VLOOKUP(A:A,[1]TDSheet!$A:$AD,30,0)</f>
        <v>80</v>
      </c>
      <c r="AE91" s="14">
        <f>VLOOKUP(A:A,[1]TDSheet!$A:$AE,31,0)</f>
        <v>100.2</v>
      </c>
      <c r="AF91" s="14">
        <f>VLOOKUP(A:A,[3]TDSheet!$A:$D,4,0)</f>
        <v>108</v>
      </c>
      <c r="AG91" s="14" t="e">
        <f>VLOOKUP(A:A,[1]TDSheet!$A:$AG,33,0)</f>
        <v>#N/A</v>
      </c>
      <c r="AH91" s="14">
        <f t="shared" si="22"/>
        <v>40</v>
      </c>
      <c r="AI91" s="14">
        <f t="shared" si="23"/>
        <v>60</v>
      </c>
      <c r="AJ91" s="14">
        <f t="shared" si="24"/>
        <v>60</v>
      </c>
      <c r="AK91" s="14"/>
      <c r="AL91" s="14"/>
    </row>
    <row r="92" spans="1:38" s="1" customFormat="1" ht="11.1" customHeight="1" outlineLevel="1" x14ac:dyDescent="0.2">
      <c r="A92" s="7" t="s">
        <v>94</v>
      </c>
      <c r="B92" s="7" t="s">
        <v>16</v>
      </c>
      <c r="C92" s="8">
        <v>39</v>
      </c>
      <c r="D92" s="8">
        <v>926</v>
      </c>
      <c r="E92" s="8">
        <v>661</v>
      </c>
      <c r="F92" s="8">
        <v>252</v>
      </c>
      <c r="G92" s="13">
        <f>VLOOKUP(A:A,[1]TDSheet!$A:$G,7,0)</f>
        <v>0</v>
      </c>
      <c r="H92" s="13">
        <f>VLOOKUP(A:A,[1]TDSheet!$A:$H,8,0)</f>
        <v>0.4</v>
      </c>
      <c r="I92" s="13" t="e">
        <f>VLOOKUP(A:A,[1]TDSheet!$A:$I,9,0)</f>
        <v>#N/A</v>
      </c>
      <c r="J92" s="14">
        <f>VLOOKUP(A:A,[2]TDSheet!$A:$F,6,0)</f>
        <v>892</v>
      </c>
      <c r="K92" s="14">
        <f t="shared" si="18"/>
        <v>-231</v>
      </c>
      <c r="L92" s="14">
        <f>VLOOKUP(A:A,[1]TDSheet!$A:$N,14,0)</f>
        <v>0</v>
      </c>
      <c r="M92" s="14">
        <f>VLOOKUP(A:A,[1]TDSheet!$A:$O,15,0)</f>
        <v>300</v>
      </c>
      <c r="N92" s="14">
        <f>VLOOKUP(A:A,[1]TDSheet!$A:$W,23,0)</f>
        <v>250</v>
      </c>
      <c r="O92" s="14"/>
      <c r="P92" s="14"/>
      <c r="Q92" s="14"/>
      <c r="R92" s="14"/>
      <c r="S92" s="14"/>
      <c r="T92" s="15">
        <v>50</v>
      </c>
      <c r="U92" s="15">
        <v>70</v>
      </c>
      <c r="V92" s="14">
        <f t="shared" si="19"/>
        <v>132.19999999999999</v>
      </c>
      <c r="W92" s="15">
        <v>100</v>
      </c>
      <c r="X92" s="16">
        <f t="shared" si="20"/>
        <v>7.7307110438729207</v>
      </c>
      <c r="Y92" s="14">
        <f t="shared" si="21"/>
        <v>1.9062027231467475</v>
      </c>
      <c r="Z92" s="14"/>
      <c r="AA92" s="14"/>
      <c r="AB92" s="14">
        <f>VLOOKUP(A:A,[1]TDSheet!$A:$AB,28,0)</f>
        <v>0</v>
      </c>
      <c r="AC92" s="14"/>
      <c r="AD92" s="14">
        <f>VLOOKUP(A:A,[1]TDSheet!$A:$AD,30,0)</f>
        <v>74.400000000000006</v>
      </c>
      <c r="AE92" s="14">
        <f>VLOOKUP(A:A,[1]TDSheet!$A:$AE,31,0)</f>
        <v>99.2</v>
      </c>
      <c r="AF92" s="14">
        <f>VLOOKUP(A:A,[3]TDSheet!$A:$D,4,0)</f>
        <v>82</v>
      </c>
      <c r="AG92" s="14" t="e">
        <f>VLOOKUP(A:A,[1]TDSheet!$A:$AG,33,0)</f>
        <v>#N/A</v>
      </c>
      <c r="AH92" s="14">
        <f t="shared" si="22"/>
        <v>20</v>
      </c>
      <c r="AI92" s="14">
        <f t="shared" si="23"/>
        <v>28</v>
      </c>
      <c r="AJ92" s="14">
        <f t="shared" si="24"/>
        <v>40</v>
      </c>
      <c r="AK92" s="14"/>
      <c r="AL92" s="14"/>
    </row>
    <row r="93" spans="1:38" s="1" customFormat="1" ht="21.95" customHeight="1" outlineLevel="1" x14ac:dyDescent="0.2">
      <c r="A93" s="7" t="s">
        <v>95</v>
      </c>
      <c r="B93" s="7" t="s">
        <v>9</v>
      </c>
      <c r="C93" s="8">
        <v>48.994999999999997</v>
      </c>
      <c r="D93" s="8">
        <v>368.29599999999999</v>
      </c>
      <c r="E93" s="8">
        <v>236.33699999999999</v>
      </c>
      <c r="F93" s="8">
        <v>173.45599999999999</v>
      </c>
      <c r="G93" s="13">
        <f>VLOOKUP(A:A,[1]TDSheet!$A:$G,7,0)</f>
        <v>0</v>
      </c>
      <c r="H93" s="13">
        <f>VLOOKUP(A:A,[1]TDSheet!$A:$H,8,0)</f>
        <v>1</v>
      </c>
      <c r="I93" s="13" t="e">
        <f>VLOOKUP(A:A,[1]TDSheet!$A:$I,9,0)</f>
        <v>#N/A</v>
      </c>
      <c r="J93" s="14">
        <f>VLOOKUP(A:A,[2]TDSheet!$A:$F,6,0)</f>
        <v>285.79199999999997</v>
      </c>
      <c r="K93" s="14">
        <f t="shared" si="18"/>
        <v>-49.454999999999984</v>
      </c>
      <c r="L93" s="14">
        <f>VLOOKUP(A:A,[1]TDSheet!$A:$N,14,0)</f>
        <v>0</v>
      </c>
      <c r="M93" s="14">
        <f>VLOOKUP(A:A,[1]TDSheet!$A:$O,15,0)</f>
        <v>70</v>
      </c>
      <c r="N93" s="14">
        <f>VLOOKUP(A:A,[1]TDSheet!$A:$W,23,0)</f>
        <v>70</v>
      </c>
      <c r="O93" s="14"/>
      <c r="P93" s="14"/>
      <c r="Q93" s="14"/>
      <c r="R93" s="14"/>
      <c r="S93" s="14"/>
      <c r="T93" s="15">
        <v>50</v>
      </c>
      <c r="U93" s="15">
        <v>50</v>
      </c>
      <c r="V93" s="14">
        <f t="shared" si="19"/>
        <v>47.267399999999995</v>
      </c>
      <c r="W93" s="15">
        <v>50</v>
      </c>
      <c r="X93" s="16">
        <f t="shared" si="20"/>
        <v>9.8049818691106356</v>
      </c>
      <c r="Y93" s="14">
        <f t="shared" si="21"/>
        <v>3.6696750826150795</v>
      </c>
      <c r="Z93" s="14"/>
      <c r="AA93" s="14"/>
      <c r="AB93" s="14">
        <f>VLOOKUP(A:A,[1]TDSheet!$A:$AB,28,0)</f>
        <v>0</v>
      </c>
      <c r="AC93" s="14"/>
      <c r="AD93" s="14">
        <f>VLOOKUP(A:A,[1]TDSheet!$A:$AD,30,0)</f>
        <v>20.048999999999999</v>
      </c>
      <c r="AE93" s="14">
        <f>VLOOKUP(A:A,[1]TDSheet!$A:$AE,31,0)</f>
        <v>27.882799999999996</v>
      </c>
      <c r="AF93" s="14">
        <f>VLOOKUP(A:A,[3]TDSheet!$A:$D,4,0)</f>
        <v>42.417000000000002</v>
      </c>
      <c r="AG93" s="14" t="e">
        <f>VLOOKUP(A:A,[1]TDSheet!$A:$AG,33,0)</f>
        <v>#N/A</v>
      </c>
      <c r="AH93" s="14">
        <f t="shared" si="22"/>
        <v>50</v>
      </c>
      <c r="AI93" s="14">
        <f t="shared" si="23"/>
        <v>50</v>
      </c>
      <c r="AJ93" s="14">
        <f t="shared" si="24"/>
        <v>50</v>
      </c>
      <c r="AK93" s="14"/>
      <c r="AL93" s="14"/>
    </row>
    <row r="94" spans="1:38" s="1" customFormat="1" ht="11.1" customHeight="1" outlineLevel="1" x14ac:dyDescent="0.2">
      <c r="A94" s="7" t="s">
        <v>96</v>
      </c>
      <c r="B94" s="7" t="s">
        <v>9</v>
      </c>
      <c r="C94" s="8">
        <v>87.489000000000004</v>
      </c>
      <c r="D94" s="8">
        <v>521.58500000000004</v>
      </c>
      <c r="E94" s="8">
        <v>333.44099999999997</v>
      </c>
      <c r="F94" s="8">
        <v>273.15800000000002</v>
      </c>
      <c r="G94" s="13">
        <f>VLOOKUP(A:A,[1]TDSheet!$A:$G,7,0)</f>
        <v>0</v>
      </c>
      <c r="H94" s="13">
        <f>VLOOKUP(A:A,[1]TDSheet!$A:$H,8,0)</f>
        <v>1</v>
      </c>
      <c r="I94" s="13" t="e">
        <f>VLOOKUP(A:A,[1]TDSheet!$A:$I,9,0)</f>
        <v>#N/A</v>
      </c>
      <c r="J94" s="14">
        <f>VLOOKUP(A:A,[2]TDSheet!$A:$F,6,0)</f>
        <v>374.166</v>
      </c>
      <c r="K94" s="14">
        <f t="shared" si="18"/>
        <v>-40.725000000000023</v>
      </c>
      <c r="L94" s="14">
        <f>VLOOKUP(A:A,[1]TDSheet!$A:$N,14,0)</f>
        <v>0</v>
      </c>
      <c r="M94" s="14">
        <f>VLOOKUP(A:A,[1]TDSheet!$A:$O,15,0)</f>
        <v>80</v>
      </c>
      <c r="N94" s="14">
        <f>VLOOKUP(A:A,[1]TDSheet!$A:$W,23,0)</f>
        <v>100</v>
      </c>
      <c r="O94" s="14"/>
      <c r="P94" s="14"/>
      <c r="Q94" s="14"/>
      <c r="R94" s="14"/>
      <c r="S94" s="14"/>
      <c r="T94" s="15">
        <v>50</v>
      </c>
      <c r="U94" s="15">
        <v>50</v>
      </c>
      <c r="V94" s="14">
        <f t="shared" si="19"/>
        <v>66.688199999999995</v>
      </c>
      <c r="W94" s="15">
        <v>50</v>
      </c>
      <c r="X94" s="16">
        <f t="shared" si="20"/>
        <v>9.044448643088284</v>
      </c>
      <c r="Y94" s="14">
        <f t="shared" si="21"/>
        <v>4.0960469768264858</v>
      </c>
      <c r="Z94" s="14"/>
      <c r="AA94" s="14"/>
      <c r="AB94" s="14">
        <f>VLOOKUP(A:A,[1]TDSheet!$A:$AB,28,0)</f>
        <v>0</v>
      </c>
      <c r="AC94" s="14"/>
      <c r="AD94" s="14">
        <f>VLOOKUP(A:A,[1]TDSheet!$A:$AD,30,0)</f>
        <v>26.696199999999997</v>
      </c>
      <c r="AE94" s="14">
        <f>VLOOKUP(A:A,[1]TDSheet!$A:$AE,31,0)</f>
        <v>63.854600000000005</v>
      </c>
      <c r="AF94" s="14">
        <f>VLOOKUP(A:A,[3]TDSheet!$A:$D,4,0)</f>
        <v>69.668999999999997</v>
      </c>
      <c r="AG94" s="14" t="e">
        <f>VLOOKUP(A:A,[1]TDSheet!$A:$AG,33,0)</f>
        <v>#N/A</v>
      </c>
      <c r="AH94" s="14">
        <f t="shared" si="22"/>
        <v>50</v>
      </c>
      <c r="AI94" s="14">
        <f t="shared" si="23"/>
        <v>50</v>
      </c>
      <c r="AJ94" s="14">
        <f t="shared" si="24"/>
        <v>50</v>
      </c>
      <c r="AK94" s="14"/>
      <c r="AL94" s="14"/>
    </row>
    <row r="95" spans="1:38" s="1" customFormat="1" ht="11.1" customHeight="1" outlineLevel="1" x14ac:dyDescent="0.2">
      <c r="A95" s="7" t="s">
        <v>97</v>
      </c>
      <c r="B95" s="7" t="s">
        <v>9</v>
      </c>
      <c r="C95" s="8">
        <v>14.914999999999999</v>
      </c>
      <c r="D95" s="8">
        <v>653.08699999999999</v>
      </c>
      <c r="E95" s="8">
        <v>398.61200000000002</v>
      </c>
      <c r="F95" s="8">
        <v>260.57</v>
      </c>
      <c r="G95" s="13">
        <f>VLOOKUP(A:A,[1]TDSheet!$A:$G,7,0)</f>
        <v>0</v>
      </c>
      <c r="H95" s="13">
        <f>VLOOKUP(A:A,[1]TDSheet!$A:$H,8,0)</f>
        <v>1</v>
      </c>
      <c r="I95" s="13" t="e">
        <f>VLOOKUP(A:A,[1]TDSheet!$A:$I,9,0)</f>
        <v>#N/A</v>
      </c>
      <c r="J95" s="14">
        <f>VLOOKUP(A:A,[2]TDSheet!$A:$F,6,0)</f>
        <v>477.06400000000002</v>
      </c>
      <c r="K95" s="14">
        <f t="shared" si="18"/>
        <v>-78.451999999999998</v>
      </c>
      <c r="L95" s="14">
        <f>VLOOKUP(A:A,[1]TDSheet!$A:$N,14,0)</f>
        <v>0</v>
      </c>
      <c r="M95" s="14">
        <f>VLOOKUP(A:A,[1]TDSheet!$A:$O,15,0)</f>
        <v>100</v>
      </c>
      <c r="N95" s="14">
        <f>VLOOKUP(A:A,[1]TDSheet!$A:$W,23,0)</f>
        <v>100</v>
      </c>
      <c r="O95" s="14"/>
      <c r="P95" s="14"/>
      <c r="Q95" s="14"/>
      <c r="R95" s="14"/>
      <c r="S95" s="14"/>
      <c r="T95" s="15">
        <v>50</v>
      </c>
      <c r="U95" s="15">
        <v>50</v>
      </c>
      <c r="V95" s="14">
        <f t="shared" si="19"/>
        <v>79.722400000000007</v>
      </c>
      <c r="W95" s="15">
        <v>80</v>
      </c>
      <c r="X95" s="16">
        <f t="shared" si="20"/>
        <v>8.0350064724594326</v>
      </c>
      <c r="Y95" s="14">
        <f t="shared" si="21"/>
        <v>3.2684665790292309</v>
      </c>
      <c r="Z95" s="14"/>
      <c r="AA95" s="14"/>
      <c r="AB95" s="14">
        <f>VLOOKUP(A:A,[1]TDSheet!$A:$AB,28,0)</f>
        <v>0</v>
      </c>
      <c r="AC95" s="14"/>
      <c r="AD95" s="14">
        <f>VLOOKUP(A:A,[1]TDSheet!$A:$AD,30,0)</f>
        <v>24.809000000000001</v>
      </c>
      <c r="AE95" s="14">
        <f>VLOOKUP(A:A,[1]TDSheet!$A:$AE,31,0)</f>
        <v>77.048599999999993</v>
      </c>
      <c r="AF95" s="14">
        <f>VLOOKUP(A:A,[3]TDSheet!$A:$D,4,0)</f>
        <v>82.573999999999998</v>
      </c>
      <c r="AG95" s="14" t="e">
        <f>VLOOKUP(A:A,[1]TDSheet!$A:$AG,33,0)</f>
        <v>#N/A</v>
      </c>
      <c r="AH95" s="14">
        <f t="shared" si="22"/>
        <v>50</v>
      </c>
      <c r="AI95" s="14">
        <f t="shared" si="23"/>
        <v>50</v>
      </c>
      <c r="AJ95" s="14">
        <f t="shared" si="24"/>
        <v>80</v>
      </c>
      <c r="AK95" s="14"/>
      <c r="AL95" s="14"/>
    </row>
    <row r="96" spans="1:38" s="1" customFormat="1" ht="11.1" customHeight="1" outlineLevel="1" x14ac:dyDescent="0.2">
      <c r="A96" s="7" t="s">
        <v>98</v>
      </c>
      <c r="B96" s="7" t="s">
        <v>9</v>
      </c>
      <c r="C96" s="8">
        <v>48.302</v>
      </c>
      <c r="D96" s="8">
        <v>560.39099999999996</v>
      </c>
      <c r="E96" s="8">
        <v>353.476</v>
      </c>
      <c r="F96" s="8">
        <v>245.43</v>
      </c>
      <c r="G96" s="13">
        <f>VLOOKUP(A:A,[1]TDSheet!$A:$G,7,0)</f>
        <v>0</v>
      </c>
      <c r="H96" s="13">
        <f>VLOOKUP(A:A,[1]TDSheet!$A:$H,8,0)</f>
        <v>1</v>
      </c>
      <c r="I96" s="13" t="e">
        <f>VLOOKUP(A:A,[1]TDSheet!$A:$I,9,0)</f>
        <v>#N/A</v>
      </c>
      <c r="J96" s="14">
        <f>VLOOKUP(A:A,[2]TDSheet!$A:$F,6,0)</f>
        <v>402.09399999999999</v>
      </c>
      <c r="K96" s="14">
        <f t="shared" si="18"/>
        <v>-48.617999999999995</v>
      </c>
      <c r="L96" s="14">
        <f>VLOOKUP(A:A,[1]TDSheet!$A:$N,14,0)</f>
        <v>0</v>
      </c>
      <c r="M96" s="14">
        <f>VLOOKUP(A:A,[1]TDSheet!$A:$O,15,0)</f>
        <v>100</v>
      </c>
      <c r="N96" s="14">
        <f>VLOOKUP(A:A,[1]TDSheet!$A:$W,23,0)</f>
        <v>100</v>
      </c>
      <c r="O96" s="14"/>
      <c r="P96" s="14"/>
      <c r="Q96" s="14"/>
      <c r="R96" s="14"/>
      <c r="S96" s="14"/>
      <c r="T96" s="15">
        <v>50</v>
      </c>
      <c r="U96" s="15">
        <v>50</v>
      </c>
      <c r="V96" s="14">
        <f t="shared" si="19"/>
        <v>70.6952</v>
      </c>
      <c r="W96" s="15">
        <v>50</v>
      </c>
      <c r="X96" s="16">
        <f t="shared" si="20"/>
        <v>8.4224954452353202</v>
      </c>
      <c r="Y96" s="14">
        <f t="shared" si="21"/>
        <v>3.471664271407394</v>
      </c>
      <c r="Z96" s="14"/>
      <c r="AA96" s="14"/>
      <c r="AB96" s="14">
        <f>VLOOKUP(A:A,[1]TDSheet!$A:$AB,28,0)</f>
        <v>0</v>
      </c>
      <c r="AC96" s="14"/>
      <c r="AD96" s="14">
        <f>VLOOKUP(A:A,[1]TDSheet!$A:$AD,30,0)</f>
        <v>20.697800000000001</v>
      </c>
      <c r="AE96" s="14">
        <f>VLOOKUP(A:A,[1]TDSheet!$A:$AE,31,0)</f>
        <v>62.580799999999996</v>
      </c>
      <c r="AF96" s="14">
        <f>VLOOKUP(A:A,[3]TDSheet!$A:$D,4,0)</f>
        <v>67.512</v>
      </c>
      <c r="AG96" s="14" t="e">
        <f>VLOOKUP(A:A,[1]TDSheet!$A:$AG,33,0)</f>
        <v>#N/A</v>
      </c>
      <c r="AH96" s="14">
        <f t="shared" si="22"/>
        <v>50</v>
      </c>
      <c r="AI96" s="14">
        <f t="shared" si="23"/>
        <v>50</v>
      </c>
      <c r="AJ96" s="14">
        <f t="shared" si="24"/>
        <v>50</v>
      </c>
      <c r="AK96" s="14"/>
      <c r="AL96" s="14"/>
    </row>
    <row r="97" spans="1:38" s="1" customFormat="1" ht="21.95" customHeight="1" outlineLevel="1" x14ac:dyDescent="0.2">
      <c r="A97" s="7" t="s">
        <v>106</v>
      </c>
      <c r="B97" s="7" t="s">
        <v>9</v>
      </c>
      <c r="C97" s="8">
        <v>148.57400000000001</v>
      </c>
      <c r="D97" s="8">
        <v>435.18900000000002</v>
      </c>
      <c r="E97" s="8">
        <v>107.88800000000001</v>
      </c>
      <c r="F97" s="8">
        <v>472.85899999999998</v>
      </c>
      <c r="G97" s="13" t="e">
        <f>VLOOKUP(A:A,[1]TDSheet!$A:$G,7,0)</f>
        <v>#N/A</v>
      </c>
      <c r="H97" s="13">
        <f>VLOOKUP(A:A,[1]TDSheet!$A:$H,8,0)</f>
        <v>1</v>
      </c>
      <c r="I97" s="13" t="e">
        <f>VLOOKUP(A:A,[1]TDSheet!$A:$I,9,0)</f>
        <v>#N/A</v>
      </c>
      <c r="J97" s="14">
        <f>VLOOKUP(A:A,[2]TDSheet!$A:$F,6,0)</f>
        <v>104.71</v>
      </c>
      <c r="K97" s="14">
        <f t="shared" si="18"/>
        <v>3.1780000000000115</v>
      </c>
      <c r="L97" s="14">
        <f>VLOOKUP(A:A,[1]TDSheet!$A:$N,14,0)</f>
        <v>0</v>
      </c>
      <c r="M97" s="14">
        <f>VLOOKUP(A:A,[1]TDSheet!$A:$O,15,0)</f>
        <v>0</v>
      </c>
      <c r="N97" s="14">
        <f>VLOOKUP(A:A,[1]TDSheet!$A:$W,23,0)</f>
        <v>0</v>
      </c>
      <c r="O97" s="14"/>
      <c r="P97" s="14"/>
      <c r="Q97" s="14"/>
      <c r="R97" s="14"/>
      <c r="S97" s="14"/>
      <c r="T97" s="15"/>
      <c r="U97" s="15"/>
      <c r="V97" s="14">
        <f t="shared" si="19"/>
        <v>21.5776</v>
      </c>
      <c r="W97" s="15"/>
      <c r="X97" s="16">
        <f t="shared" si="20"/>
        <v>21.914346359187306</v>
      </c>
      <c r="Y97" s="14">
        <f t="shared" si="21"/>
        <v>21.914346359187306</v>
      </c>
      <c r="Z97" s="14"/>
      <c r="AA97" s="14"/>
      <c r="AB97" s="14">
        <f>VLOOKUP(A:A,[1]TDSheet!$A:$AB,28,0)</f>
        <v>0</v>
      </c>
      <c r="AC97" s="14"/>
      <c r="AD97" s="14">
        <f>VLOOKUP(A:A,[1]TDSheet!$A:$AD,30,0)</f>
        <v>14.941999999999998</v>
      </c>
      <c r="AE97" s="14">
        <f>VLOOKUP(A:A,[1]TDSheet!$A:$AE,31,0)</f>
        <v>3.9228000000000001</v>
      </c>
      <c r="AF97" s="14">
        <f>VLOOKUP(A:A,[3]TDSheet!$A:$D,4,0)</f>
        <v>47.682000000000002</v>
      </c>
      <c r="AG97" s="19" t="str">
        <f>VLOOKUP(A:A,[1]TDSheet!$A:$AG,33,0)</f>
        <v>увел</v>
      </c>
      <c r="AH97" s="14">
        <f t="shared" si="22"/>
        <v>0</v>
      </c>
      <c r="AI97" s="14">
        <f t="shared" si="23"/>
        <v>0</v>
      </c>
      <c r="AJ97" s="14">
        <f t="shared" si="24"/>
        <v>0</v>
      </c>
      <c r="AK97" s="14"/>
      <c r="AL97" s="14"/>
    </row>
    <row r="98" spans="1:38" s="1" customFormat="1" ht="11.1" customHeight="1" outlineLevel="1" x14ac:dyDescent="0.2">
      <c r="A98" s="7" t="s">
        <v>107</v>
      </c>
      <c r="B98" s="7" t="s">
        <v>9</v>
      </c>
      <c r="C98" s="8">
        <v>66.102000000000004</v>
      </c>
      <c r="D98" s="8">
        <v>29.844999999999999</v>
      </c>
      <c r="E98" s="8">
        <v>27.23</v>
      </c>
      <c r="F98" s="8">
        <v>68.716999999999999</v>
      </c>
      <c r="G98" s="13" t="e">
        <f>VLOOKUP(A:A,[1]TDSheet!$A:$G,7,0)</f>
        <v>#N/A</v>
      </c>
      <c r="H98" s="13">
        <f>VLOOKUP(A:A,[1]TDSheet!$A:$H,8,0)</f>
        <v>1</v>
      </c>
      <c r="I98" s="13" t="e">
        <f>VLOOKUP(A:A,[1]TDSheet!$A:$I,9,0)</f>
        <v>#N/A</v>
      </c>
      <c r="J98" s="14">
        <f>VLOOKUP(A:A,[2]TDSheet!$A:$F,6,0)</f>
        <v>26.302</v>
      </c>
      <c r="K98" s="14">
        <f t="shared" si="18"/>
        <v>0.92800000000000082</v>
      </c>
      <c r="L98" s="14">
        <f>VLOOKUP(A:A,[1]TDSheet!$A:$N,14,0)</f>
        <v>0</v>
      </c>
      <c r="M98" s="14">
        <f>VLOOKUP(A:A,[1]TDSheet!$A:$O,15,0)</f>
        <v>0</v>
      </c>
      <c r="N98" s="14">
        <f>VLOOKUP(A:A,[1]TDSheet!$A:$W,23,0)</f>
        <v>0</v>
      </c>
      <c r="O98" s="14"/>
      <c r="P98" s="14"/>
      <c r="Q98" s="14"/>
      <c r="R98" s="14"/>
      <c r="S98" s="14"/>
      <c r="T98" s="15"/>
      <c r="U98" s="15"/>
      <c r="V98" s="14">
        <f t="shared" si="19"/>
        <v>5.4459999999999997</v>
      </c>
      <c r="W98" s="15"/>
      <c r="X98" s="16">
        <f t="shared" si="20"/>
        <v>12.617884686008079</v>
      </c>
      <c r="Y98" s="14">
        <f t="shared" si="21"/>
        <v>12.617884686008079</v>
      </c>
      <c r="Z98" s="14"/>
      <c r="AA98" s="14"/>
      <c r="AB98" s="14">
        <f>VLOOKUP(A:A,[1]TDSheet!$A:$AB,28,0)</f>
        <v>0</v>
      </c>
      <c r="AC98" s="14"/>
      <c r="AD98" s="14">
        <f>VLOOKUP(A:A,[1]TDSheet!$A:$AD,30,0)</f>
        <v>10.422799999999999</v>
      </c>
      <c r="AE98" s="14">
        <f>VLOOKUP(A:A,[1]TDSheet!$A:$AE,31,0)</f>
        <v>3.2497999999999996</v>
      </c>
      <c r="AF98" s="14">
        <f>VLOOKUP(A:A,[3]TDSheet!$A:$D,4,0)</f>
        <v>2.629</v>
      </c>
      <c r="AG98" s="14" t="str">
        <f>VLOOKUP(A:A,[1]TDSheet!$A:$AG,33,0)</f>
        <v>увел</v>
      </c>
      <c r="AH98" s="14">
        <f t="shared" si="22"/>
        <v>0</v>
      </c>
      <c r="AI98" s="14">
        <f t="shared" si="23"/>
        <v>0</v>
      </c>
      <c r="AJ98" s="14">
        <f t="shared" si="24"/>
        <v>0</v>
      </c>
      <c r="AK98" s="14"/>
      <c r="AL98" s="14"/>
    </row>
    <row r="99" spans="1:38" s="1" customFormat="1" ht="11.1" customHeight="1" outlineLevel="1" x14ac:dyDescent="0.2">
      <c r="A99" s="7" t="s">
        <v>99</v>
      </c>
      <c r="B99" s="7" t="s">
        <v>16</v>
      </c>
      <c r="C99" s="8">
        <v>108</v>
      </c>
      <c r="D99" s="8">
        <v>31</v>
      </c>
      <c r="E99" s="8">
        <v>65</v>
      </c>
      <c r="F99" s="8">
        <v>73</v>
      </c>
      <c r="G99" s="13" t="e">
        <f>VLOOKUP(A:A,[1]TDSheet!$A:$G,7,0)</f>
        <v>#N/A</v>
      </c>
      <c r="H99" s="13">
        <f>VLOOKUP(A:A,[1]TDSheet!$A:$H,8,0)</f>
        <v>0.4</v>
      </c>
      <c r="I99" s="13" t="e">
        <f>VLOOKUP(A:A,[1]TDSheet!$A:$I,9,0)</f>
        <v>#N/A</v>
      </c>
      <c r="J99" s="14">
        <f>VLOOKUP(A:A,[2]TDSheet!$A:$F,6,0)</f>
        <v>110</v>
      </c>
      <c r="K99" s="14">
        <f t="shared" si="18"/>
        <v>-45</v>
      </c>
      <c r="L99" s="14">
        <f>VLOOKUP(A:A,[1]TDSheet!$A:$N,14,0)</f>
        <v>0</v>
      </c>
      <c r="M99" s="14">
        <f>VLOOKUP(A:A,[1]TDSheet!$A:$O,15,0)</f>
        <v>0</v>
      </c>
      <c r="N99" s="14">
        <f>VLOOKUP(A:A,[1]TDSheet!$A:$W,23,0)</f>
        <v>0</v>
      </c>
      <c r="O99" s="14"/>
      <c r="P99" s="14"/>
      <c r="Q99" s="14"/>
      <c r="R99" s="14"/>
      <c r="S99" s="14"/>
      <c r="T99" s="15"/>
      <c r="U99" s="15">
        <v>30</v>
      </c>
      <c r="V99" s="14">
        <f t="shared" si="19"/>
        <v>13</v>
      </c>
      <c r="W99" s="15"/>
      <c r="X99" s="16">
        <f t="shared" si="20"/>
        <v>7.9230769230769234</v>
      </c>
      <c r="Y99" s="14">
        <f t="shared" si="21"/>
        <v>5.615384615384615</v>
      </c>
      <c r="Z99" s="14"/>
      <c r="AA99" s="14"/>
      <c r="AB99" s="14">
        <f>VLOOKUP(A:A,[1]TDSheet!$A:$AB,28,0)</f>
        <v>0</v>
      </c>
      <c r="AC99" s="14"/>
      <c r="AD99" s="14">
        <f>VLOOKUP(A:A,[1]TDSheet!$A:$AD,30,0)</f>
        <v>18.8</v>
      </c>
      <c r="AE99" s="14">
        <f>VLOOKUP(A:A,[1]TDSheet!$A:$AE,31,0)</f>
        <v>14</v>
      </c>
      <c r="AF99" s="14">
        <f>VLOOKUP(A:A,[3]TDSheet!$A:$D,4,0)</f>
        <v>11</v>
      </c>
      <c r="AG99" s="14" t="str">
        <f>VLOOKUP(A:A,[1]TDSheet!$A:$AG,33,0)</f>
        <v>увел</v>
      </c>
      <c r="AH99" s="14">
        <f t="shared" si="22"/>
        <v>0</v>
      </c>
      <c r="AI99" s="14">
        <f t="shared" si="23"/>
        <v>12</v>
      </c>
      <c r="AJ99" s="14">
        <f t="shared" si="24"/>
        <v>0</v>
      </c>
      <c r="AK99" s="14"/>
      <c r="AL99" s="14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101</v>
      </c>
      <c r="D100" s="8">
        <v>2</v>
      </c>
      <c r="E100" s="8">
        <v>21</v>
      </c>
      <c r="F100" s="8">
        <v>80</v>
      </c>
      <c r="G100" s="13" t="e">
        <f>VLOOKUP(A:A,[1]TDSheet!$A:$G,7,0)</f>
        <v>#N/A</v>
      </c>
      <c r="H100" s="13">
        <f>VLOOKUP(A:A,[1]TDSheet!$A:$H,8,0)</f>
        <v>0.4</v>
      </c>
      <c r="I100" s="13" t="e">
        <f>VLOOKUP(A:A,[1]TDSheet!$A:$I,9,0)</f>
        <v>#N/A</v>
      </c>
      <c r="J100" s="14">
        <f>VLOOKUP(A:A,[2]TDSheet!$A:$F,6,0)</f>
        <v>28</v>
      </c>
      <c r="K100" s="14">
        <f t="shared" si="18"/>
        <v>-7</v>
      </c>
      <c r="L100" s="14">
        <f>VLOOKUP(A:A,[1]TDSheet!$A:$N,14,0)</f>
        <v>0</v>
      </c>
      <c r="M100" s="14">
        <f>VLOOKUP(A:A,[1]TDSheet!$A:$O,15,0)</f>
        <v>0</v>
      </c>
      <c r="N100" s="14">
        <f>VLOOKUP(A:A,[1]TDSheet!$A:$W,23,0)</f>
        <v>0</v>
      </c>
      <c r="O100" s="14"/>
      <c r="P100" s="14"/>
      <c r="Q100" s="14"/>
      <c r="R100" s="14"/>
      <c r="S100" s="14"/>
      <c r="T100" s="15"/>
      <c r="U100" s="15"/>
      <c r="V100" s="14">
        <f t="shared" si="19"/>
        <v>4.2</v>
      </c>
      <c r="W100" s="15"/>
      <c r="X100" s="16">
        <f t="shared" si="20"/>
        <v>19.047619047619047</v>
      </c>
      <c r="Y100" s="14">
        <f t="shared" si="21"/>
        <v>19.047619047619047</v>
      </c>
      <c r="Z100" s="14"/>
      <c r="AA100" s="14"/>
      <c r="AB100" s="14">
        <f>VLOOKUP(A:A,[1]TDSheet!$A:$AB,28,0)</f>
        <v>0</v>
      </c>
      <c r="AC100" s="14"/>
      <c r="AD100" s="14">
        <f>VLOOKUP(A:A,[1]TDSheet!$A:$AD,30,0)</f>
        <v>0.4</v>
      </c>
      <c r="AE100" s="14">
        <f>VLOOKUP(A:A,[1]TDSheet!$A:$AE,31,0)</f>
        <v>9</v>
      </c>
      <c r="AF100" s="14">
        <f>VLOOKUP(A:A,[3]TDSheet!$A:$D,4,0)</f>
        <v>1</v>
      </c>
      <c r="AG100" s="14" t="str">
        <f>VLOOKUP(A:A,[1]TDSheet!$A:$AG,33,0)</f>
        <v>увел</v>
      </c>
      <c r="AH100" s="14">
        <f t="shared" si="22"/>
        <v>0</v>
      </c>
      <c r="AI100" s="14">
        <f t="shared" si="23"/>
        <v>0</v>
      </c>
      <c r="AJ100" s="14">
        <f t="shared" si="24"/>
        <v>0</v>
      </c>
      <c r="AK100" s="14"/>
      <c r="AL100" s="14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103</v>
      </c>
      <c r="D101" s="8"/>
      <c r="E101" s="8">
        <v>23</v>
      </c>
      <c r="F101" s="8">
        <v>80</v>
      </c>
      <c r="G101" s="13" t="e">
        <f>VLOOKUP(A:A,[1]TDSheet!$A:$G,7,0)</f>
        <v>#N/A</v>
      </c>
      <c r="H101" s="13">
        <f>VLOOKUP(A:A,[1]TDSheet!$A:$H,8,0)</f>
        <v>0.4</v>
      </c>
      <c r="I101" s="13" t="e">
        <f>VLOOKUP(A:A,[1]TDSheet!$A:$I,9,0)</f>
        <v>#N/A</v>
      </c>
      <c r="J101" s="14">
        <f>VLOOKUP(A:A,[2]TDSheet!$A:$F,6,0)</f>
        <v>31</v>
      </c>
      <c r="K101" s="14">
        <f t="shared" si="18"/>
        <v>-8</v>
      </c>
      <c r="L101" s="14">
        <f>VLOOKUP(A:A,[1]TDSheet!$A:$N,14,0)</f>
        <v>0</v>
      </c>
      <c r="M101" s="14">
        <f>VLOOKUP(A:A,[1]TDSheet!$A:$O,15,0)</f>
        <v>0</v>
      </c>
      <c r="N101" s="14">
        <f>VLOOKUP(A:A,[1]TDSheet!$A:$W,23,0)</f>
        <v>0</v>
      </c>
      <c r="O101" s="14"/>
      <c r="P101" s="14"/>
      <c r="Q101" s="14"/>
      <c r="R101" s="14"/>
      <c r="S101" s="14"/>
      <c r="T101" s="15"/>
      <c r="U101" s="15"/>
      <c r="V101" s="14">
        <f t="shared" si="19"/>
        <v>4.5999999999999996</v>
      </c>
      <c r="W101" s="15"/>
      <c r="X101" s="16">
        <f t="shared" si="20"/>
        <v>17.39130434782609</v>
      </c>
      <c r="Y101" s="14">
        <f t="shared" si="21"/>
        <v>17.39130434782609</v>
      </c>
      <c r="Z101" s="14"/>
      <c r="AA101" s="14"/>
      <c r="AB101" s="14">
        <f>VLOOKUP(A:A,[1]TDSheet!$A:$AB,28,0)</f>
        <v>0</v>
      </c>
      <c r="AC101" s="14"/>
      <c r="AD101" s="14">
        <f>VLOOKUP(A:A,[1]TDSheet!$A:$AD,30,0)</f>
        <v>0.8</v>
      </c>
      <c r="AE101" s="14">
        <f>VLOOKUP(A:A,[1]TDSheet!$A:$AE,31,0)</f>
        <v>8.6</v>
      </c>
      <c r="AF101" s="14">
        <f>VLOOKUP(A:A,[3]TDSheet!$A:$D,4,0)</f>
        <v>5</v>
      </c>
      <c r="AG101" s="14" t="str">
        <f>VLOOKUP(A:A,[1]TDSheet!$A:$AG,33,0)</f>
        <v>увел</v>
      </c>
      <c r="AH101" s="14">
        <f t="shared" si="22"/>
        <v>0</v>
      </c>
      <c r="AI101" s="14">
        <f t="shared" si="23"/>
        <v>0</v>
      </c>
      <c r="AJ101" s="14">
        <f t="shared" si="24"/>
        <v>0</v>
      </c>
      <c r="AK101" s="14"/>
      <c r="AL101" s="14"/>
    </row>
    <row r="102" spans="1:38" s="1" customFormat="1" ht="11.1" customHeight="1" outlineLevel="1" x14ac:dyDescent="0.2">
      <c r="A102" s="7" t="s">
        <v>110</v>
      </c>
      <c r="B102" s="7" t="s">
        <v>9</v>
      </c>
      <c r="C102" s="8"/>
      <c r="D102" s="8">
        <v>134.16800000000001</v>
      </c>
      <c r="E102" s="8">
        <v>0</v>
      </c>
      <c r="F102" s="17">
        <v>134.16800000000001</v>
      </c>
      <c r="G102" s="13" t="e">
        <f>VLOOKUP(A:A,[1]TDSheet!$A:$G,7,0)</f>
        <v>#N/A</v>
      </c>
      <c r="H102" s="13">
        <v>1</v>
      </c>
      <c r="I102" s="13" t="e">
        <f>VLOOKUP(A:A,[1]TDSheet!$A:$I,9,0)</f>
        <v>#N/A</v>
      </c>
      <c r="J102" s="14">
        <v>0</v>
      </c>
      <c r="K102" s="14">
        <f t="shared" si="18"/>
        <v>0</v>
      </c>
      <c r="L102" s="14">
        <v>0</v>
      </c>
      <c r="M102" s="14">
        <v>0</v>
      </c>
      <c r="N102" s="14">
        <v>0</v>
      </c>
      <c r="O102" s="14"/>
      <c r="P102" s="14"/>
      <c r="Q102" s="14"/>
      <c r="R102" s="14"/>
      <c r="S102" s="14"/>
      <c r="T102" s="15"/>
      <c r="U102" s="15"/>
      <c r="V102" s="14">
        <f t="shared" si="19"/>
        <v>0</v>
      </c>
      <c r="W102" s="15"/>
      <c r="X102" s="16" t="e">
        <f t="shared" si="20"/>
        <v>#DIV/0!</v>
      </c>
      <c r="Y102" s="14" t="e">
        <f t="shared" si="21"/>
        <v>#DIV/0!</v>
      </c>
      <c r="Z102" s="14"/>
      <c r="AA102" s="14"/>
      <c r="AB102" s="14">
        <v>0</v>
      </c>
      <c r="AC102" s="14"/>
      <c r="AD102" s="14">
        <v>0</v>
      </c>
      <c r="AE102" s="14">
        <v>0</v>
      </c>
      <c r="AF102" s="14">
        <v>0</v>
      </c>
      <c r="AG102" s="14" t="e">
        <f>VLOOKUP(A:A,[1]TDSheet!$A:$AG,33,0)</f>
        <v>#N/A</v>
      </c>
      <c r="AH102" s="14">
        <f t="shared" si="22"/>
        <v>0</v>
      </c>
      <c r="AI102" s="14">
        <f t="shared" si="23"/>
        <v>0</v>
      </c>
      <c r="AJ102" s="14">
        <f t="shared" si="24"/>
        <v>0</v>
      </c>
      <c r="AK102" s="14"/>
      <c r="AL102" s="14"/>
    </row>
    <row r="103" spans="1:38" s="1" customFormat="1" ht="11.1" customHeight="1" outlineLevel="1" x14ac:dyDescent="0.2">
      <c r="A103" s="7" t="s">
        <v>100</v>
      </c>
      <c r="B103" s="7" t="s">
        <v>9</v>
      </c>
      <c r="C103" s="8">
        <v>-732.16499999999996</v>
      </c>
      <c r="D103" s="8">
        <v>850.27</v>
      </c>
      <c r="E103" s="17">
        <v>559.39099999999996</v>
      </c>
      <c r="F103" s="21">
        <v>-452.65800000000002</v>
      </c>
      <c r="G103" s="13">
        <f>VLOOKUP(A:A,[1]TDSheet!$A:$G,7,0)</f>
        <v>0</v>
      </c>
      <c r="H103" s="13">
        <f>VLOOKUP(A:A,[1]TDSheet!$A:$H,8,0)</f>
        <v>0</v>
      </c>
      <c r="I103" s="13" t="e">
        <f>VLOOKUP(A:A,[1]TDSheet!$A:$I,9,0)</f>
        <v>#N/A</v>
      </c>
      <c r="J103" s="14">
        <f>VLOOKUP(A:A,[2]TDSheet!$A:$F,6,0)</f>
        <v>557.28200000000004</v>
      </c>
      <c r="K103" s="14">
        <f t="shared" si="18"/>
        <v>2.1089999999999236</v>
      </c>
      <c r="L103" s="14">
        <f>VLOOKUP(A:A,[1]TDSheet!$A:$N,14,0)</f>
        <v>0</v>
      </c>
      <c r="M103" s="14">
        <f>VLOOKUP(A:A,[1]TDSheet!$A:$O,15,0)</f>
        <v>0</v>
      </c>
      <c r="N103" s="14">
        <f>VLOOKUP(A:A,[1]TDSheet!$A:$W,23,0)</f>
        <v>0</v>
      </c>
      <c r="O103" s="14"/>
      <c r="P103" s="14"/>
      <c r="Q103" s="14"/>
      <c r="R103" s="14"/>
      <c r="S103" s="14"/>
      <c r="T103" s="15"/>
      <c r="U103" s="15"/>
      <c r="V103" s="14">
        <f t="shared" si="19"/>
        <v>111.87819999999999</v>
      </c>
      <c r="W103" s="15"/>
      <c r="X103" s="16">
        <f t="shared" si="20"/>
        <v>-4.0459892990770321</v>
      </c>
      <c r="Y103" s="14">
        <f t="shared" si="21"/>
        <v>-4.0459892990770321</v>
      </c>
      <c r="Z103" s="14"/>
      <c r="AA103" s="14"/>
      <c r="AB103" s="14">
        <f>VLOOKUP(A:A,[1]TDSheet!$A:$AB,28,0)</f>
        <v>0</v>
      </c>
      <c r="AC103" s="14"/>
      <c r="AD103" s="14">
        <f>VLOOKUP(A:A,[1]TDSheet!$A:$AD,30,0)</f>
        <v>91.912599999999998</v>
      </c>
      <c r="AE103" s="14">
        <f>VLOOKUP(A:A,[1]TDSheet!$A:$AE,31,0)</f>
        <v>92.330399999999997</v>
      </c>
      <c r="AF103" s="14">
        <f>VLOOKUP(A:A,[3]TDSheet!$A:$D,4,0)</f>
        <v>108.285</v>
      </c>
      <c r="AG103" s="14" t="e">
        <f>VLOOKUP(A:A,[1]TDSheet!$A:$AG,33,0)</f>
        <v>#N/A</v>
      </c>
      <c r="AH103" s="14">
        <f t="shared" si="22"/>
        <v>0</v>
      </c>
      <c r="AI103" s="14">
        <f t="shared" si="23"/>
        <v>0</v>
      </c>
      <c r="AJ103" s="14">
        <f t="shared" si="24"/>
        <v>0</v>
      </c>
      <c r="AK103" s="14"/>
      <c r="AL103" s="14"/>
    </row>
    <row r="104" spans="1:38" s="1" customFormat="1" ht="21.95" customHeight="1" outlineLevel="1" x14ac:dyDescent="0.2">
      <c r="A104" s="7" t="s">
        <v>101</v>
      </c>
      <c r="B104" s="7" t="s">
        <v>16</v>
      </c>
      <c r="C104" s="8">
        <v>-406</v>
      </c>
      <c r="D104" s="8">
        <v>469</v>
      </c>
      <c r="E104" s="17">
        <v>307</v>
      </c>
      <c r="F104" s="21">
        <v>-245</v>
      </c>
      <c r="G104" s="13">
        <f>VLOOKUP(A:A,[1]TDSheet!$A:$G,7,0)</f>
        <v>0</v>
      </c>
      <c r="H104" s="13">
        <f>VLOOKUP(A:A,[1]TDSheet!$A:$H,8,0)</f>
        <v>0</v>
      </c>
      <c r="I104" s="13" t="e">
        <f>VLOOKUP(A:A,[1]TDSheet!$A:$I,9,0)</f>
        <v>#N/A</v>
      </c>
      <c r="J104" s="14">
        <f>VLOOKUP(A:A,[2]TDSheet!$A:$F,6,0)</f>
        <v>311</v>
      </c>
      <c r="K104" s="14">
        <f t="shared" si="18"/>
        <v>-4</v>
      </c>
      <c r="L104" s="14">
        <f>VLOOKUP(A:A,[1]TDSheet!$A:$N,14,0)</f>
        <v>0</v>
      </c>
      <c r="M104" s="14">
        <f>VLOOKUP(A:A,[1]TDSheet!$A:$O,15,0)</f>
        <v>0</v>
      </c>
      <c r="N104" s="14">
        <f>VLOOKUP(A:A,[1]TDSheet!$A:$W,23,0)</f>
        <v>0</v>
      </c>
      <c r="O104" s="14"/>
      <c r="P104" s="14"/>
      <c r="Q104" s="14"/>
      <c r="R104" s="14"/>
      <c r="S104" s="14"/>
      <c r="T104" s="15"/>
      <c r="U104" s="15"/>
      <c r="V104" s="14">
        <f t="shared" si="19"/>
        <v>61.4</v>
      </c>
      <c r="W104" s="15"/>
      <c r="X104" s="16">
        <f t="shared" si="20"/>
        <v>-3.990228013029316</v>
      </c>
      <c r="Y104" s="14">
        <f t="shared" si="21"/>
        <v>-3.990228013029316</v>
      </c>
      <c r="Z104" s="14"/>
      <c r="AA104" s="14"/>
      <c r="AB104" s="14">
        <f>VLOOKUP(A:A,[1]TDSheet!$A:$AB,28,0)</f>
        <v>0</v>
      </c>
      <c r="AC104" s="14"/>
      <c r="AD104" s="14">
        <f>VLOOKUP(A:A,[1]TDSheet!$A:$AD,30,0)</f>
        <v>42.8</v>
      </c>
      <c r="AE104" s="14">
        <f>VLOOKUP(A:A,[1]TDSheet!$A:$AE,31,0)</f>
        <v>54.6</v>
      </c>
      <c r="AF104" s="14">
        <f>VLOOKUP(A:A,[3]TDSheet!$A:$D,4,0)</f>
        <v>49</v>
      </c>
      <c r="AG104" s="14" t="e">
        <f>VLOOKUP(A:A,[1]TDSheet!$A:$AG,33,0)</f>
        <v>#N/A</v>
      </c>
      <c r="AH104" s="14">
        <f t="shared" si="22"/>
        <v>0</v>
      </c>
      <c r="AI104" s="14">
        <f t="shared" si="23"/>
        <v>0</v>
      </c>
      <c r="AJ104" s="14">
        <f t="shared" si="24"/>
        <v>0</v>
      </c>
      <c r="AK104" s="14"/>
      <c r="AL104" s="14"/>
    </row>
    <row r="105" spans="1:38" s="1" customFormat="1" ht="11.1" customHeight="1" outlineLevel="1" x14ac:dyDescent="0.2">
      <c r="A105" s="7" t="s">
        <v>102</v>
      </c>
      <c r="B105" s="7" t="s">
        <v>9</v>
      </c>
      <c r="C105" s="8">
        <v>-458.15</v>
      </c>
      <c r="D105" s="8">
        <v>517.69500000000005</v>
      </c>
      <c r="E105" s="17">
        <v>315.80700000000002</v>
      </c>
      <c r="F105" s="21">
        <v>-260.57100000000003</v>
      </c>
      <c r="G105" s="13">
        <f>VLOOKUP(A:A,[1]TDSheet!$A:$G,7,0)</f>
        <v>0</v>
      </c>
      <c r="H105" s="13">
        <f>VLOOKUP(A:A,[1]TDSheet!$A:$H,8,0)</f>
        <v>0</v>
      </c>
      <c r="I105" s="13" t="e">
        <f>VLOOKUP(A:A,[1]TDSheet!$A:$I,9,0)</f>
        <v>#N/A</v>
      </c>
      <c r="J105" s="14">
        <f>VLOOKUP(A:A,[2]TDSheet!$A:$F,6,0)</f>
        <v>314.69400000000002</v>
      </c>
      <c r="K105" s="14">
        <f t="shared" si="18"/>
        <v>1.1129999999999995</v>
      </c>
      <c r="L105" s="14">
        <f>VLOOKUP(A:A,[1]TDSheet!$A:$N,14,0)</f>
        <v>0</v>
      </c>
      <c r="M105" s="14">
        <f>VLOOKUP(A:A,[1]TDSheet!$A:$O,15,0)</f>
        <v>0</v>
      </c>
      <c r="N105" s="14">
        <f>VLOOKUP(A:A,[1]TDSheet!$A:$W,23,0)</f>
        <v>0</v>
      </c>
      <c r="O105" s="14"/>
      <c r="P105" s="14"/>
      <c r="Q105" s="14"/>
      <c r="R105" s="14"/>
      <c r="S105" s="14"/>
      <c r="T105" s="15"/>
      <c r="U105" s="15"/>
      <c r="V105" s="14">
        <f t="shared" si="19"/>
        <v>63.1614</v>
      </c>
      <c r="W105" s="15"/>
      <c r="X105" s="16">
        <f t="shared" si="20"/>
        <v>-4.125478535941256</v>
      </c>
      <c r="Y105" s="14">
        <f t="shared" si="21"/>
        <v>-4.125478535941256</v>
      </c>
      <c r="Z105" s="14"/>
      <c r="AA105" s="14"/>
      <c r="AB105" s="14">
        <f>VLOOKUP(A:A,[1]TDSheet!$A:$AB,28,0)</f>
        <v>0</v>
      </c>
      <c r="AC105" s="14"/>
      <c r="AD105" s="14">
        <f>VLOOKUP(A:A,[1]TDSheet!$A:$AD,30,0)</f>
        <v>65.4846</v>
      </c>
      <c r="AE105" s="14">
        <f>VLOOKUP(A:A,[1]TDSheet!$A:$AE,31,0)</f>
        <v>60.910199999999996</v>
      </c>
      <c r="AF105" s="14">
        <f>VLOOKUP(A:A,[3]TDSheet!$A:$D,4,0)</f>
        <v>51.582999999999998</v>
      </c>
      <c r="AG105" s="14" t="e">
        <f>VLOOKUP(A:A,[1]TDSheet!$A:$AG,33,0)</f>
        <v>#N/A</v>
      </c>
      <c r="AH105" s="14">
        <f t="shared" si="22"/>
        <v>0</v>
      </c>
      <c r="AI105" s="14">
        <f t="shared" si="23"/>
        <v>0</v>
      </c>
      <c r="AJ105" s="14">
        <f t="shared" si="24"/>
        <v>0</v>
      </c>
      <c r="AK105" s="14"/>
      <c r="AL105" s="14"/>
    </row>
    <row r="106" spans="1:38" s="1" customFormat="1" ht="11.1" customHeight="1" outlineLevel="1" x14ac:dyDescent="0.2">
      <c r="A106" s="7" t="s">
        <v>103</v>
      </c>
      <c r="B106" s="7" t="s">
        <v>16</v>
      </c>
      <c r="C106" s="8">
        <v>-1724</v>
      </c>
      <c r="D106" s="8">
        <v>1947</v>
      </c>
      <c r="E106" s="17">
        <v>1260</v>
      </c>
      <c r="F106" s="21">
        <v>-1059</v>
      </c>
      <c r="G106" s="13">
        <f>VLOOKUP(A:A,[1]TDSheet!$A:$G,7,0)</f>
        <v>0</v>
      </c>
      <c r="H106" s="13">
        <f>VLOOKUP(A:A,[1]TDSheet!$A:$H,8,0)</f>
        <v>0</v>
      </c>
      <c r="I106" s="13" t="e">
        <f>VLOOKUP(A:A,[1]TDSheet!$A:$I,9,0)</f>
        <v>#N/A</v>
      </c>
      <c r="J106" s="14">
        <f>VLOOKUP(A:A,[2]TDSheet!$A:$F,6,0)</f>
        <v>1284</v>
      </c>
      <c r="K106" s="14">
        <f t="shared" si="18"/>
        <v>-24</v>
      </c>
      <c r="L106" s="14">
        <f>VLOOKUP(A:A,[1]TDSheet!$A:$N,14,0)</f>
        <v>0</v>
      </c>
      <c r="M106" s="14">
        <f>VLOOKUP(A:A,[1]TDSheet!$A:$O,15,0)</f>
        <v>0</v>
      </c>
      <c r="N106" s="14">
        <f>VLOOKUP(A:A,[1]TDSheet!$A:$W,23,0)</f>
        <v>0</v>
      </c>
      <c r="O106" s="14"/>
      <c r="P106" s="14"/>
      <c r="Q106" s="14"/>
      <c r="R106" s="14"/>
      <c r="S106" s="14"/>
      <c r="T106" s="15"/>
      <c r="U106" s="15"/>
      <c r="V106" s="14">
        <f t="shared" si="19"/>
        <v>252</v>
      </c>
      <c r="W106" s="15"/>
      <c r="X106" s="16">
        <f t="shared" si="20"/>
        <v>-4.2023809523809526</v>
      </c>
      <c r="Y106" s="14">
        <f t="shared" si="21"/>
        <v>-4.2023809523809526</v>
      </c>
      <c r="Z106" s="14"/>
      <c r="AA106" s="14"/>
      <c r="AB106" s="14">
        <f>VLOOKUP(A:A,[1]TDSheet!$A:$AB,28,0)</f>
        <v>0</v>
      </c>
      <c r="AC106" s="14"/>
      <c r="AD106" s="14">
        <f>VLOOKUP(A:A,[1]TDSheet!$A:$AD,30,0)</f>
        <v>198.2</v>
      </c>
      <c r="AE106" s="14">
        <f>VLOOKUP(A:A,[1]TDSheet!$A:$AE,31,0)</f>
        <v>226</v>
      </c>
      <c r="AF106" s="14">
        <f>VLOOKUP(A:A,[3]TDSheet!$A:$D,4,0)</f>
        <v>201</v>
      </c>
      <c r="AG106" s="14" t="e">
        <f>VLOOKUP(A:A,[1]TDSheet!$A:$AG,33,0)</f>
        <v>#N/A</v>
      </c>
      <c r="AH106" s="14">
        <f t="shared" si="22"/>
        <v>0</v>
      </c>
      <c r="AI106" s="14">
        <f t="shared" si="23"/>
        <v>0</v>
      </c>
      <c r="AJ106" s="14">
        <f t="shared" si="24"/>
        <v>0</v>
      </c>
      <c r="AK106" s="14"/>
      <c r="AL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2023-08-11T11:27:02Z</dcterms:modified>
</cp:coreProperties>
</file>