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15F1D990-DB23-4EB9-A964-D1F2BE7F32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V461" i="1" s="1"/>
  <c r="M460" i="1"/>
  <c r="U458" i="1"/>
  <c r="U457" i="1"/>
  <c r="V456" i="1"/>
  <c r="S473" i="1" s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V448" i="1" s="1"/>
  <c r="M446" i="1"/>
  <c r="U444" i="1"/>
  <c r="U443" i="1"/>
  <c r="V442" i="1"/>
  <c r="W442" i="1" s="1"/>
  <c r="M442" i="1"/>
  <c r="V441" i="1"/>
  <c r="V444" i="1" s="1"/>
  <c r="M441" i="1"/>
  <c r="U439" i="1"/>
  <c r="U438" i="1"/>
  <c r="V437" i="1"/>
  <c r="W437" i="1" s="1"/>
  <c r="M437" i="1"/>
  <c r="V436" i="1"/>
  <c r="V438" i="1" s="1"/>
  <c r="M436" i="1"/>
  <c r="U432" i="1"/>
  <c r="U431" i="1"/>
  <c r="W430" i="1"/>
  <c r="V430" i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V417" i="1" s="1"/>
  <c r="M415" i="1"/>
  <c r="U413" i="1"/>
  <c r="U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V399" i="1" s="1"/>
  <c r="M397" i="1"/>
  <c r="U395" i="1"/>
  <c r="U394" i="1"/>
  <c r="V393" i="1"/>
  <c r="V395" i="1" s="1"/>
  <c r="M393" i="1"/>
  <c r="U391" i="1"/>
  <c r="U390" i="1"/>
  <c r="V389" i="1"/>
  <c r="W389" i="1" s="1"/>
  <c r="M389" i="1"/>
  <c r="V388" i="1"/>
  <c r="W388" i="1" s="1"/>
  <c r="M388" i="1"/>
  <c r="W387" i="1"/>
  <c r="V387" i="1"/>
  <c r="M387" i="1"/>
  <c r="V386" i="1"/>
  <c r="W386" i="1" s="1"/>
  <c r="V385" i="1"/>
  <c r="W385" i="1" s="1"/>
  <c r="M385" i="1"/>
  <c r="W384" i="1"/>
  <c r="V384" i="1"/>
  <c r="M384" i="1"/>
  <c r="V383" i="1"/>
  <c r="M383" i="1"/>
  <c r="U381" i="1"/>
  <c r="U380" i="1"/>
  <c r="V379" i="1"/>
  <c r="W379" i="1" s="1"/>
  <c r="M379" i="1"/>
  <c r="V378" i="1"/>
  <c r="V380" i="1" s="1"/>
  <c r="M378" i="1"/>
  <c r="U375" i="1"/>
  <c r="U374" i="1"/>
  <c r="V373" i="1"/>
  <c r="V375" i="1" s="1"/>
  <c r="U371" i="1"/>
  <c r="U370" i="1"/>
  <c r="V369" i="1"/>
  <c r="W369" i="1" s="1"/>
  <c r="M369" i="1"/>
  <c r="V368" i="1"/>
  <c r="W368" i="1" s="1"/>
  <c r="M368" i="1"/>
  <c r="V367" i="1"/>
  <c r="V370" i="1" s="1"/>
  <c r="M367" i="1"/>
  <c r="U365" i="1"/>
  <c r="U364" i="1"/>
  <c r="V363" i="1"/>
  <c r="V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W335" i="1"/>
  <c r="W337" i="1" s="1"/>
  <c r="V335" i="1"/>
  <c r="M335" i="1"/>
  <c r="U331" i="1"/>
  <c r="V330" i="1"/>
  <c r="U330" i="1"/>
  <c r="W329" i="1"/>
  <c r="W330" i="1" s="1"/>
  <c r="V329" i="1"/>
  <c r="V331" i="1" s="1"/>
  <c r="M329" i="1"/>
  <c r="U327" i="1"/>
  <c r="U326" i="1"/>
  <c r="V325" i="1"/>
  <c r="W325" i="1" s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V306" i="1" s="1"/>
  <c r="M305" i="1"/>
  <c r="U303" i="1"/>
  <c r="U302" i="1"/>
  <c r="V301" i="1"/>
  <c r="V302" i="1" s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V281" i="1" s="1"/>
  <c r="M279" i="1"/>
  <c r="U277" i="1"/>
  <c r="U276" i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M269" i="1"/>
  <c r="U267" i="1"/>
  <c r="V266" i="1"/>
  <c r="U266" i="1"/>
  <c r="W265" i="1"/>
  <c r="W266" i="1" s="1"/>
  <c r="V265" i="1"/>
  <c r="M265" i="1"/>
  <c r="U262" i="1"/>
  <c r="U261" i="1"/>
  <c r="V260" i="1"/>
  <c r="W260" i="1" s="1"/>
  <c r="M260" i="1"/>
  <c r="V259" i="1"/>
  <c r="V262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V244" i="1"/>
  <c r="W244" i="1" s="1"/>
  <c r="M244" i="1"/>
  <c r="V243" i="1"/>
  <c r="W243" i="1" s="1"/>
  <c r="M243" i="1"/>
  <c r="V242" i="1"/>
  <c r="V246" i="1" s="1"/>
  <c r="M242" i="1"/>
  <c r="U240" i="1"/>
  <c r="U239" i="1"/>
  <c r="W238" i="1"/>
  <c r="V238" i="1"/>
  <c r="M238" i="1"/>
  <c r="V237" i="1"/>
  <c r="W237" i="1" s="1"/>
  <c r="V236" i="1"/>
  <c r="V240" i="1" s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V213" i="1"/>
  <c r="V218" i="1" s="1"/>
  <c r="M213" i="1"/>
  <c r="U211" i="1"/>
  <c r="U210" i="1"/>
  <c r="V209" i="1"/>
  <c r="V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W186" i="1" s="1"/>
  <c r="M186" i="1"/>
  <c r="V185" i="1"/>
  <c r="V187" i="1" s="1"/>
  <c r="M185" i="1"/>
  <c r="U183" i="1"/>
  <c r="U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V158" i="1"/>
  <c r="V162" i="1" s="1"/>
  <c r="M158" i="1"/>
  <c r="U156" i="1"/>
  <c r="U155" i="1"/>
  <c r="W154" i="1"/>
  <c r="V154" i="1"/>
  <c r="M154" i="1"/>
  <c r="V153" i="1"/>
  <c r="V156" i="1" s="1"/>
  <c r="U151" i="1"/>
  <c r="U150" i="1"/>
  <c r="W149" i="1"/>
  <c r="V149" i="1"/>
  <c r="M149" i="1"/>
  <c r="V148" i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W136" i="1"/>
  <c r="V136" i="1"/>
  <c r="M136" i="1"/>
  <c r="U133" i="1"/>
  <c r="U132" i="1"/>
  <c r="V131" i="1"/>
  <c r="W131" i="1" s="1"/>
  <c r="M131" i="1"/>
  <c r="V130" i="1"/>
  <c r="W130" i="1" s="1"/>
  <c r="M130" i="1"/>
  <c r="V129" i="1"/>
  <c r="W129" i="1" s="1"/>
  <c r="M129" i="1"/>
  <c r="U125" i="1"/>
  <c r="U124" i="1"/>
  <c r="V123" i="1"/>
  <c r="W123" i="1" s="1"/>
  <c r="M123" i="1"/>
  <c r="V122" i="1"/>
  <c r="W122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V82" i="1"/>
  <c r="W82" i="1" s="1"/>
  <c r="M82" i="1"/>
  <c r="V81" i="1"/>
  <c r="W81" i="1" s="1"/>
  <c r="M81" i="1"/>
  <c r="V80" i="1"/>
  <c r="W80" i="1" s="1"/>
  <c r="V79" i="1"/>
  <c r="W79" i="1" s="1"/>
  <c r="V78" i="1"/>
  <c r="W78" i="1" s="1"/>
  <c r="M78" i="1"/>
  <c r="W77" i="1"/>
  <c r="V77" i="1"/>
  <c r="U75" i="1"/>
  <c r="U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U467" i="1" s="1"/>
  <c r="V22" i="1"/>
  <c r="M22" i="1"/>
  <c r="H10" i="1"/>
  <c r="A9" i="1"/>
  <c r="F10" i="1" s="1"/>
  <c r="D7" i="1"/>
  <c r="N6" i="1"/>
  <c r="M2" i="1"/>
  <c r="V108" i="1" l="1"/>
  <c r="V183" i="1"/>
  <c r="V226" i="1"/>
  <c r="W275" i="1"/>
  <c r="W276" i="1" s="1"/>
  <c r="V276" i="1"/>
  <c r="W279" i="1"/>
  <c r="W280" i="1" s="1"/>
  <c r="V280" i="1"/>
  <c r="V360" i="1"/>
  <c r="W393" i="1"/>
  <c r="W394" i="1" s="1"/>
  <c r="V394" i="1"/>
  <c r="W397" i="1"/>
  <c r="W398" i="1" s="1"/>
  <c r="V398" i="1"/>
  <c r="U466" i="1"/>
  <c r="W74" i="1"/>
  <c r="W83" i="1"/>
  <c r="W132" i="1"/>
  <c r="W144" i="1"/>
  <c r="W272" i="1"/>
  <c r="W293" i="1"/>
  <c r="W412" i="1"/>
  <c r="V33" i="1"/>
  <c r="W35" i="1"/>
  <c r="W37" i="1" s="1"/>
  <c r="V83" i="1"/>
  <c r="V95" i="1"/>
  <c r="W98" i="1"/>
  <c r="W108" i="1" s="1"/>
  <c r="V116" i="1"/>
  <c r="F473" i="1"/>
  <c r="I473" i="1"/>
  <c r="W158" i="1"/>
  <c r="W185" i="1"/>
  <c r="W187" i="1" s="1"/>
  <c r="J473" i="1"/>
  <c r="W220" i="1"/>
  <c r="W226" i="1" s="1"/>
  <c r="V234" i="1"/>
  <c r="W242" i="1"/>
  <c r="W245" i="1" s="1"/>
  <c r="V273" i="1"/>
  <c r="V298" i="1"/>
  <c r="W356" i="1"/>
  <c r="W360" i="1" s="1"/>
  <c r="W373" i="1"/>
  <c r="W374" i="1" s="1"/>
  <c r="V374" i="1"/>
  <c r="W378" i="1"/>
  <c r="W380" i="1" s="1"/>
  <c r="V391" i="1"/>
  <c r="Q473" i="1"/>
  <c r="W415" i="1"/>
  <c r="W417" i="1" s="1"/>
  <c r="V426" i="1"/>
  <c r="W436" i="1"/>
  <c r="W438" i="1" s="1"/>
  <c r="W446" i="1"/>
  <c r="W447" i="1" s="1"/>
  <c r="V447" i="1"/>
  <c r="W450" i="1"/>
  <c r="W452" i="1" s="1"/>
  <c r="W55" i="1"/>
  <c r="W162" i="1"/>
  <c r="W256" i="1"/>
  <c r="H9" i="1"/>
  <c r="A10" i="1"/>
  <c r="B473" i="1"/>
  <c r="V465" i="1"/>
  <c r="V464" i="1"/>
  <c r="V24" i="1"/>
  <c r="V32" i="1"/>
  <c r="V38" i="1"/>
  <c r="V42" i="1"/>
  <c r="V48" i="1"/>
  <c r="V56" i="1"/>
  <c r="V75" i="1"/>
  <c r="V84" i="1"/>
  <c r="V96" i="1"/>
  <c r="V109" i="1"/>
  <c r="V117" i="1"/>
  <c r="V124" i="1"/>
  <c r="V132" i="1"/>
  <c r="V145" i="1"/>
  <c r="V150" i="1"/>
  <c r="V155" i="1"/>
  <c r="V163" i="1"/>
  <c r="V182" i="1"/>
  <c r="V188" i="1"/>
  <c r="V207" i="1"/>
  <c r="V211" i="1"/>
  <c r="V217" i="1"/>
  <c r="V227" i="1"/>
  <c r="V233" i="1"/>
  <c r="V239" i="1"/>
  <c r="V245" i="1"/>
  <c r="V257" i="1"/>
  <c r="V261" i="1"/>
  <c r="V272" i="1"/>
  <c r="V293" i="1"/>
  <c r="V299" i="1"/>
  <c r="V303" i="1"/>
  <c r="V307" i="1"/>
  <c r="V315" i="1"/>
  <c r="N473" i="1"/>
  <c r="V314" i="1"/>
  <c r="V320" i="1"/>
  <c r="V327" i="1"/>
  <c r="W322" i="1"/>
  <c r="W326" i="1" s="1"/>
  <c r="V326" i="1"/>
  <c r="V338" i="1"/>
  <c r="V354" i="1"/>
  <c r="W340" i="1"/>
  <c r="W353" i="1" s="1"/>
  <c r="V353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E473" i="1"/>
  <c r="V74" i="1"/>
  <c r="W86" i="1"/>
  <c r="W95" i="1" s="1"/>
  <c r="W111" i="1"/>
  <c r="W116" i="1" s="1"/>
  <c r="W120" i="1"/>
  <c r="W124" i="1" s="1"/>
  <c r="V125" i="1"/>
  <c r="G473" i="1"/>
  <c r="V133" i="1"/>
  <c r="H473" i="1"/>
  <c r="V144" i="1"/>
  <c r="W148" i="1"/>
  <c r="W150" i="1" s="1"/>
  <c r="V151" i="1"/>
  <c r="W153" i="1"/>
  <c r="W155" i="1" s="1"/>
  <c r="W165" i="1"/>
  <c r="W182" i="1" s="1"/>
  <c r="W191" i="1"/>
  <c r="W206" i="1" s="1"/>
  <c r="V206" i="1"/>
  <c r="W209" i="1"/>
  <c r="W210" i="1" s="1"/>
  <c r="W213" i="1"/>
  <c r="W217" i="1" s="1"/>
  <c r="W229" i="1"/>
  <c r="W233" i="1" s="1"/>
  <c r="W236" i="1"/>
  <c r="W239" i="1" s="1"/>
  <c r="K473" i="1"/>
  <c r="V256" i="1"/>
  <c r="W259" i="1"/>
  <c r="W261" i="1" s="1"/>
  <c r="L473" i="1"/>
  <c r="V267" i="1"/>
  <c r="M473" i="1"/>
  <c r="V294" i="1"/>
  <c r="W301" i="1"/>
  <c r="W302" i="1" s="1"/>
  <c r="W305" i="1"/>
  <c r="W306" i="1" s="1"/>
  <c r="W310" i="1"/>
  <c r="W314" i="1" s="1"/>
  <c r="V319" i="1"/>
  <c r="O473" i="1"/>
  <c r="V361" i="1"/>
  <c r="V365" i="1"/>
  <c r="V371" i="1"/>
  <c r="V381" i="1"/>
  <c r="V390" i="1"/>
  <c r="V412" i="1"/>
  <c r="V418" i="1"/>
  <c r="V427" i="1"/>
  <c r="V431" i="1"/>
  <c r="V439" i="1"/>
  <c r="V443" i="1"/>
  <c r="V453" i="1"/>
  <c r="V458" i="1"/>
  <c r="V462" i="1"/>
  <c r="P473" i="1"/>
  <c r="R473" i="1"/>
  <c r="V337" i="1"/>
  <c r="W363" i="1"/>
  <c r="W364" i="1" s="1"/>
  <c r="W367" i="1"/>
  <c r="W370" i="1" s="1"/>
  <c r="W383" i="1"/>
  <c r="W390" i="1" s="1"/>
  <c r="V413" i="1"/>
  <c r="W420" i="1"/>
  <c r="W426" i="1" s="1"/>
  <c r="W429" i="1"/>
  <c r="W431" i="1" s="1"/>
  <c r="W441" i="1"/>
  <c r="W443" i="1" s="1"/>
  <c r="W456" i="1"/>
  <c r="W457" i="1" s="1"/>
  <c r="V457" i="1"/>
  <c r="W460" i="1"/>
  <c r="W461" i="1" s="1"/>
  <c r="W468" i="1" l="1"/>
  <c r="V463" i="1"/>
  <c r="V467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<sst xmlns="http://schemas.openxmlformats.org/spreadsheetml/2006/main" count="1672" uniqueCount="631">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</sst>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14" zoomScaleNormal="100" zoomScaleSheetLayoutView="100" workbookViewId="0">
      <selection activeCell="X27" sqref="X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50</v>
      </c>
      <c r="V48" s="307">
        <f>IFERROR(V46/H46,"0")+IFERROR(V47/H47,"0")</f>
        <v>50</v>
      </c>
      <c r="W48" s="307">
        <f>IFERROR(IF(W46="",0,W46),"0")+IFERROR(IF(W47="",0,W47),"0")</f>
        <v>0.3765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135</v>
      </c>
      <c r="V49" s="307">
        <f>IFERROR(SUM(V46:V47),"0")</f>
        <v>135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600</v>
      </c>
      <c r="V52" s="306">
        <f>IFERROR(IF(U52="",0,CEILING((U52/$H52),1)*$H52),"")</f>
        <v>604.80000000000007</v>
      </c>
      <c r="W52" s="37">
        <f>IFERROR(IF(V52=0,"",ROUNDUP(V52/H52,0)*0.02175),"")</f>
        <v>1.218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450</v>
      </c>
      <c r="V53" s="306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155.55555555555554</v>
      </c>
      <c r="V55" s="307">
        <f>IFERROR(V52/H52,"0")+IFERROR(V53/H53,"0")+IFERROR(V54/H54,"0")</f>
        <v>156</v>
      </c>
      <c r="W55" s="307">
        <f>IFERROR(IF(W52="",0,W52),"0")+IFERROR(IF(W53="",0,W53),"0")+IFERROR(IF(W54="",0,W54),"0")</f>
        <v>2.1549999999999998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1050</v>
      </c>
      <c r="V56" s="307">
        <f>IFERROR(SUM(V52:V54),"0")</f>
        <v>1054.8000000000002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200</v>
      </c>
      <c r="V61" s="306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250</v>
      </c>
      <c r="V62" s="306">
        <f t="shared" si="2"/>
        <v>259.20000000000005</v>
      </c>
      <c r="W62" s="37">
        <f>IFERROR(IF(V62=0,"",ROUNDUP(V62/H62,0)*0.02175),"")</f>
        <v>0.52200000000000002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225</v>
      </c>
      <c r="V70" s="306">
        <f t="shared" si="2"/>
        <v>225</v>
      </c>
      <c r="W70" s="37">
        <f t="shared" si="3"/>
        <v>0.46849999999999997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450</v>
      </c>
      <c r="V72" s="306">
        <f t="shared" si="2"/>
        <v>450</v>
      </c>
      <c r="W72" s="37">
        <f t="shared" si="3"/>
        <v>0.93699999999999994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191.66666666666666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193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2.3407499999999999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1125</v>
      </c>
      <c r="V75" s="307">
        <f>IFERROR(SUM(V59:V73),"0")</f>
        <v>1139.4000000000001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250</v>
      </c>
      <c r="V100" s="306">
        <f t="shared" si="6"/>
        <v>252</v>
      </c>
      <c r="W100" s="37">
        <f>IFERROR(IF(V100=0,"",ROUNDUP(V100/H100,0)*0.02175),"")</f>
        <v>0.65249999999999997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405</v>
      </c>
      <c r="V103" s="306">
        <f t="shared" si="6"/>
        <v>405</v>
      </c>
      <c r="W103" s="37">
        <f>IFERROR(IF(V103=0,"",ROUNDUP(V103/H103,0)*0.00753),"")</f>
        <v>1.1294999999999999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45</v>
      </c>
      <c r="V106" s="306">
        <f t="shared" si="6"/>
        <v>45</v>
      </c>
      <c r="W106" s="37">
        <f>IFERROR(IF(V106=0,"",ROUNDUP(V106/H106,0)*0.00753),"")</f>
        <v>0.11295000000000001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194.76190476190476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195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1.8949500000000001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700</v>
      </c>
      <c r="V109" s="307">
        <f>IFERROR(SUM(V98:V107),"0")</f>
        <v>702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30</v>
      </c>
      <c r="V112" s="306">
        <f>IFERROR(IF(U112="",0,CEILING((U112/$H112),1)*$H112),"")</f>
        <v>32.4</v>
      </c>
      <c r="W112" s="37">
        <f>IFERROR(IF(V112=0,"",ROUNDUP(V112/H112,0)*0.02175),"")</f>
        <v>8.6999999999999994E-2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3.7037037037037037</v>
      </c>
      <c r="V116" s="307">
        <f>IFERROR(V111/H111,"0")+IFERROR(V112/H112,"0")+IFERROR(V113/H113,"0")+IFERROR(V114/H114,"0")+IFERROR(V115/H115,"0")</f>
        <v>4</v>
      </c>
      <c r="W116" s="307">
        <f>IFERROR(IF(W111="",0,W111),"0")+IFERROR(IF(W112="",0,W112),"0")+IFERROR(IF(W113="",0,W113),"0")+IFERROR(IF(W114="",0,W114),"0")+IFERROR(IF(W115="",0,W115),"0")</f>
        <v>8.6999999999999994E-2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30</v>
      </c>
      <c r="V117" s="307">
        <f>IFERROR(SUM(V111:V115),"0")</f>
        <v>32.4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500</v>
      </c>
      <c r="V120" s="306">
        <f>IFERROR(IF(U120="",0,CEILING((U120/$H120),1)*$H120),"")</f>
        <v>502.2</v>
      </c>
      <c r="W120" s="37">
        <f>IFERROR(IF(V120=0,"",ROUNDUP(V120/H120,0)*0.02175),"")</f>
        <v>1.3484999999999998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540</v>
      </c>
      <c r="V122" s="306">
        <f>IFERROR(IF(U122="",0,CEILING((U122/$H122),1)*$H122),"")</f>
        <v>540</v>
      </c>
      <c r="W122" s="37">
        <f>IFERROR(IF(V122=0,"",ROUNDUP(V122/H122,0)*0.00753),"")</f>
        <v>1.506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261.72839506172841</v>
      </c>
      <c r="V124" s="307">
        <f>IFERROR(V120/H120,"0")+IFERROR(V121/H121,"0")+IFERROR(V122/H122,"0")+IFERROR(V123/H123,"0")</f>
        <v>262</v>
      </c>
      <c r="W124" s="307">
        <f>IFERROR(IF(W120="",0,W120),"0")+IFERROR(IF(W121="",0,W121),"0")+IFERROR(IF(W122="",0,W122),"0")+IFERROR(IF(W123="",0,W123),"0")</f>
        <v>2.8544999999999998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1040</v>
      </c>
      <c r="V125" s="307">
        <f>IFERROR(SUM(V120:V123),"0")</f>
        <v>1042.2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50</v>
      </c>
      <c r="V138" s="306">
        <f t="shared" si="7"/>
        <v>50.400000000000006</v>
      </c>
      <c r="W138" s="37">
        <f>IFERROR(IF(V138=0,"",ROUNDUP(V138/H138,0)*0.00753),"")</f>
        <v>9.0359999999999996E-2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210</v>
      </c>
      <c r="V139" s="306">
        <f t="shared" si="7"/>
        <v>210</v>
      </c>
      <c r="W139" s="37">
        <f>IFERROR(IF(V139=0,"",ROUNDUP(V139/H139,0)*0.00502),"")</f>
        <v>0.502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140</v>
      </c>
      <c r="V141" s="306">
        <f t="shared" si="7"/>
        <v>140.70000000000002</v>
      </c>
      <c r="W141" s="37">
        <f>IFERROR(IF(V141=0,"",ROUNDUP(V141/H141,0)*0.00502),"")</f>
        <v>0.33634000000000003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140</v>
      </c>
      <c r="V142" s="306">
        <f t="shared" si="7"/>
        <v>140.70000000000002</v>
      </c>
      <c r="W142" s="37">
        <f>IFERROR(IF(V142=0,"",ROUNDUP(V142/H142,0)*0.00502),"")</f>
        <v>0.33634000000000003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245.23809523809521</v>
      </c>
      <c r="V144" s="307">
        <f>IFERROR(V136/H136,"0")+IFERROR(V137/H137,"0")+IFERROR(V138/H138,"0")+IFERROR(V139/H139,"0")+IFERROR(V140/H140,"0")+IFERROR(V141/H141,"0")+IFERROR(V142/H142,"0")+IFERROR(V143/H143,"0")</f>
        <v>246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1.2650400000000002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540</v>
      </c>
      <c r="V145" s="307">
        <f>IFERROR(SUM(V136:V143),"0")</f>
        <v>541.80000000000007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100</v>
      </c>
      <c r="V158" s="306">
        <f>IFERROR(IF(U158="",0,CEILING((U158/$H158),1)*$H158),"")</f>
        <v>102.60000000000001</v>
      </c>
      <c r="W158" s="37">
        <f>IFERROR(IF(V158=0,"",ROUNDUP(V158/H158,0)*0.00937),"")</f>
        <v>0.17802999999999999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120</v>
      </c>
      <c r="V160" s="306">
        <f>IFERROR(IF(U160="",0,CEILING((U160/$H160),1)*$H160),"")</f>
        <v>124.2</v>
      </c>
      <c r="W160" s="37">
        <f>IFERROR(IF(V160=0,"",ROUNDUP(V160/H160,0)*0.00937),"")</f>
        <v>0.21551000000000001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100</v>
      </c>
      <c r="V161" s="306">
        <f>IFERROR(IF(U161="",0,CEILING((U161/$H161),1)*$H161),"")</f>
        <v>102.60000000000001</v>
      </c>
      <c r="W161" s="37">
        <f>IFERROR(IF(V161=0,"",ROUNDUP(V161/H161,0)*0.00937),"")</f>
        <v>0.17802999999999999</v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59.25925925925926</v>
      </c>
      <c r="V162" s="307">
        <f>IFERROR(V158/H158,"0")+IFERROR(V159/H159,"0")+IFERROR(V160/H160,"0")+IFERROR(V161/H161,"0")</f>
        <v>61</v>
      </c>
      <c r="W162" s="307">
        <f>IFERROR(IF(W158="",0,W158),"0")+IFERROR(IF(W159="",0,W159),"0")+IFERROR(IF(W160="",0,W160),"0")+IFERROR(IF(W161="",0,W161),"0")</f>
        <v>0.57157000000000002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320</v>
      </c>
      <c r="V163" s="307">
        <f>IFERROR(SUM(V158:V161),"0")</f>
        <v>329.40000000000003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300</v>
      </c>
      <c r="V167" s="306">
        <f t="shared" si="8"/>
        <v>304.5</v>
      </c>
      <c r="W167" s="37">
        <f>IFERROR(IF(V167=0,"",ROUNDUP(V167/H167,0)*0.02175),"")</f>
        <v>0.76124999999999998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400</v>
      </c>
      <c r="V172" s="306">
        <f t="shared" si="8"/>
        <v>400.8</v>
      </c>
      <c r="W172" s="37">
        <f>IFERROR(IF(V172=0,"",ROUNDUP(V172/H172,0)*0.00753),"")</f>
        <v>1.2575100000000001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400</v>
      </c>
      <c r="V174" s="306">
        <f t="shared" si="8"/>
        <v>400.8</v>
      </c>
      <c r="W174" s="37">
        <f>IFERROR(IF(V174=0,"",ROUNDUP(V174/H174,0)*0.00753),"")</f>
        <v>1.2575100000000001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200</v>
      </c>
      <c r="V176" s="306">
        <f t="shared" si="8"/>
        <v>201.6</v>
      </c>
      <c r="W176" s="37">
        <f t="shared" ref="W176:W181" si="9">IFERROR(IF(V176=0,"",ROUNDUP(V176/H176,0)*0.00753),"")</f>
        <v>0.63251999999999997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200</v>
      </c>
      <c r="V177" s="306">
        <f t="shared" si="8"/>
        <v>201.6</v>
      </c>
      <c r="W177" s="37">
        <f t="shared" si="9"/>
        <v>0.63251999999999997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6</v>
      </c>
      <c r="V180" s="306">
        <f t="shared" si="8"/>
        <v>7.1999999999999993</v>
      </c>
      <c r="W180" s="37">
        <f t="shared" si="9"/>
        <v>2.2589999999999999E-2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120</v>
      </c>
      <c r="V181" s="306">
        <f t="shared" si="8"/>
        <v>120</v>
      </c>
      <c r="W181" s="37">
        <f t="shared" si="9"/>
        <v>0.3765</v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586.98275862068976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590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4.9404000000000003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1626</v>
      </c>
      <c r="V183" s="307">
        <f>IFERROR(SUM(V165:V181),"0")</f>
        <v>1636.4999999999998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20</v>
      </c>
      <c r="V185" s="306">
        <f>IFERROR(IF(U185="",0,CEILING((U185/$H185),1)*$H185),"")</f>
        <v>21.599999999999998</v>
      </c>
      <c r="W185" s="37">
        <f>IFERROR(IF(V185=0,"",ROUNDUP(V185/H185,0)*0.00753),"")</f>
        <v>6.7769999999999997E-2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40</v>
      </c>
      <c r="V186" s="306">
        <f>IFERROR(IF(U186="",0,CEILING((U186/$H186),1)*$H186),"")</f>
        <v>40.799999999999997</v>
      </c>
      <c r="W186" s="37">
        <f>IFERROR(IF(V186=0,"",ROUNDUP(V186/H186,0)*0.00753),"")</f>
        <v>0.12801000000000001</v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25</v>
      </c>
      <c r="V187" s="307">
        <f>IFERROR(V185/H185,"0")+IFERROR(V186/H186,"0")</f>
        <v>26</v>
      </c>
      <c r="W187" s="307">
        <f>IFERROR(IF(W185="",0,W185),"0")+IFERROR(IF(W186="",0,W186),"0")</f>
        <v>0.19578000000000001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60</v>
      </c>
      <c r="V188" s="307">
        <f>IFERROR(SUM(V185:V186),"0")</f>
        <v>62.399999999999991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105</v>
      </c>
      <c r="V216" s="306">
        <f>IFERROR(IF(U216="",0,CEILING((U216/$H216),1)*$H216),"")</f>
        <v>105</v>
      </c>
      <c r="W216" s="37">
        <f>IFERROR(IF(V216=0,"",ROUNDUP(V216/H216,0)*0.00502),"")</f>
        <v>0.251</v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50</v>
      </c>
      <c r="V217" s="307">
        <f>IFERROR(V213/H213,"0")+IFERROR(V214/H214,"0")+IFERROR(V215/H215,"0")+IFERROR(V216/H216,"0")</f>
        <v>50</v>
      </c>
      <c r="W217" s="307">
        <f>IFERROR(IF(W213="",0,W213),"0")+IFERROR(IF(W214="",0,W214),"0")+IFERROR(IF(W215="",0,W215),"0")+IFERROR(IF(W216="",0,W216),"0")</f>
        <v>0.251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105</v>
      </c>
      <c r="V218" s="307">
        <f>IFERROR(SUM(V213:V216),"0")</f>
        <v>105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500</v>
      </c>
      <c r="V230" s="306">
        <f>IFERROR(IF(U230="",0,CEILING((U230/$H230),1)*$H230),"")</f>
        <v>507</v>
      </c>
      <c r="W230" s="37">
        <f>IFERROR(IF(V230=0,"",ROUNDUP(V230/H230,0)*0.02175),"")</f>
        <v>1.4137499999999998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90</v>
      </c>
      <c r="V231" s="306">
        <f>IFERROR(IF(U231="",0,CEILING((U231/$H231),1)*$H231),"")</f>
        <v>92.4</v>
      </c>
      <c r="W231" s="37">
        <f>IFERROR(IF(V231=0,"",ROUNDUP(V231/H231,0)*0.02175),"")</f>
        <v>0.23924999999999999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74.81684981684981</v>
      </c>
      <c r="V233" s="307">
        <f>IFERROR(V229/H229,"0")+IFERROR(V230/H230,"0")+IFERROR(V231/H231,"0")+IFERROR(V232/H232,"0")</f>
        <v>76</v>
      </c>
      <c r="W233" s="307">
        <f>IFERROR(IF(W229="",0,W229),"0")+IFERROR(IF(W230="",0,W230),"0")+IFERROR(IF(W231="",0,W231),"0")+IFERROR(IF(W232="",0,W232),"0")</f>
        <v>1.6529999999999998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590</v>
      </c>
      <c r="V234" s="307">
        <f>IFERROR(SUM(V229:V232),"0")</f>
        <v>599.4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50</v>
      </c>
      <c r="V242" s="306">
        <f>IFERROR(IF(U242="",0,CEILING((U242/$H242),1)*$H242),"")</f>
        <v>50</v>
      </c>
      <c r="W242" s="37">
        <f>IFERROR(IF(V242=0,"",ROUNDUP(V242/H242,0)*0.00474),"")</f>
        <v>0.11850000000000001</v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25</v>
      </c>
      <c r="V245" s="307">
        <f>IFERROR(V242/H242,"0")+IFERROR(V243/H243,"0")+IFERROR(V244/H244,"0")</f>
        <v>25</v>
      </c>
      <c r="W245" s="307">
        <f>IFERROR(IF(W242="",0,W242),"0")+IFERROR(IF(W243="",0,W243),"0")+IFERROR(IF(W244="",0,W244),"0")</f>
        <v>0.11850000000000001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50</v>
      </c>
      <c r="V246" s="307">
        <f>IFERROR(SUM(V242:V244),"0")</f>
        <v>50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15</v>
      </c>
      <c r="V265" s="306">
        <f>IFERROR(IF(U265="",0,CEILING((U265/$H265),1)*$H265),"")</f>
        <v>16.2</v>
      </c>
      <c r="W265" s="37">
        <f>IFERROR(IF(V265=0,"",ROUNDUP(V265/H265,0)*0.00753),"")</f>
        <v>6.7769999999999997E-2</v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8.3333333333333339</v>
      </c>
      <c r="V266" s="307">
        <f>IFERROR(V265/H265,"0")</f>
        <v>9</v>
      </c>
      <c r="W266" s="307">
        <f>IFERROR(IF(W265="",0,W265),"0")</f>
        <v>6.7769999999999997E-2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15</v>
      </c>
      <c r="V267" s="307">
        <f>IFERROR(SUM(V265:V265),"0")</f>
        <v>16.2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840</v>
      </c>
      <c r="V270" s="306">
        <f>IFERROR(IF(U270="",0,CEILING((U270/$H270),1)*$H270),"")</f>
        <v>841.68</v>
      </c>
      <c r="W270" s="37">
        <f>IFERROR(IF(V270=0,"",ROUNDUP(V270/H270,0)*0.00753),"")</f>
        <v>2.5150200000000003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294</v>
      </c>
      <c r="V271" s="306">
        <f>IFERROR(IF(U271="",0,CEILING((U271/$H271),1)*$H271),"")</f>
        <v>294.83999999999997</v>
      </c>
      <c r="W271" s="37">
        <f>IFERROR(IF(V271=0,"",ROUNDUP(V271/H271,0)*0.00753),"")</f>
        <v>0.88101000000000007</v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450</v>
      </c>
      <c r="V272" s="307">
        <f>IFERROR(V269/H269,"0")+IFERROR(V270/H270,"0")+IFERROR(V271/H271,"0")</f>
        <v>451</v>
      </c>
      <c r="W272" s="307">
        <f>IFERROR(IF(W269="",0,W269),"0")+IFERROR(IF(W270="",0,W270),"0")+IFERROR(IF(W271="",0,W271),"0")</f>
        <v>3.3960300000000005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1134</v>
      </c>
      <c r="V273" s="307">
        <f>IFERROR(SUM(V269:V271),"0")</f>
        <v>1136.52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11.4</v>
      </c>
      <c r="V275" s="306">
        <f>IFERROR(IF(U275="",0,CEILING((U275/$H275),1)*$H275),"")</f>
        <v>11.399999999999999</v>
      </c>
      <c r="W275" s="37">
        <f>IFERROR(IF(V275=0,"",ROUNDUP(V275/H275,0)*0.00753),"")</f>
        <v>3.7650000000000003E-2</v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5.0000000000000009</v>
      </c>
      <c r="V276" s="307">
        <f>IFERROR(V275/H275,"0")</f>
        <v>5</v>
      </c>
      <c r="W276" s="307">
        <f>IFERROR(IF(W275="",0,W275),"0")</f>
        <v>3.7650000000000003E-2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11.4</v>
      </c>
      <c r="V277" s="307">
        <f>IFERROR(SUM(V275:V275),"0")</f>
        <v>11.399999999999999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1500</v>
      </c>
      <c r="V285" s="306">
        <f t="shared" ref="V285:V292" si="14">IFERROR(IF(U285="",0,CEILING((U285/$H285),1)*$H285),"")</f>
        <v>1500</v>
      </c>
      <c r="W285" s="37">
        <f>IFERROR(IF(V285=0,"",ROUNDUP(V285/H285,0)*0.02175),"")</f>
        <v>2.1749999999999998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1500</v>
      </c>
      <c r="V287" s="306">
        <f t="shared" si="14"/>
        <v>1500</v>
      </c>
      <c r="W287" s="37">
        <f>IFERROR(IF(V287=0,"",ROUNDUP(V287/H287,0)*0.02175),"")</f>
        <v>2.1749999999999998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1500</v>
      </c>
      <c r="V289" s="306">
        <f t="shared" si="14"/>
        <v>1500</v>
      </c>
      <c r="W289" s="37">
        <f>IFERROR(IF(V289=0,"",ROUNDUP(V289/H289,0)*0.02175),"")</f>
        <v>2.1749999999999998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100</v>
      </c>
      <c r="V291" s="306">
        <f t="shared" si="14"/>
        <v>100</v>
      </c>
      <c r="W291" s="37">
        <f>IFERROR(IF(V291=0,"",ROUNDUP(V291/H291,0)*0.00937),"")</f>
        <v>0.18740000000000001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320</v>
      </c>
      <c r="V293" s="307">
        <f>IFERROR(V285/H285,"0")+IFERROR(V286/H286,"0")+IFERROR(V287/H287,"0")+IFERROR(V288/H288,"0")+IFERROR(V289/H289,"0")+IFERROR(V290/H290,"0")+IFERROR(V291/H291,"0")+IFERROR(V292/H292,"0")</f>
        <v>320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6.7123999999999997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4600</v>
      </c>
      <c r="V294" s="307">
        <f>IFERROR(SUM(V285:V292),"0")</f>
        <v>4600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1500</v>
      </c>
      <c r="V296" s="306">
        <f>IFERROR(IF(U296="",0,CEILING((U296/$H296),1)*$H296),"")</f>
        <v>1500</v>
      </c>
      <c r="W296" s="37">
        <f>IFERROR(IF(V296=0,"",ROUNDUP(V296/H296,0)*0.02175),"")</f>
        <v>2.1749999999999998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8</v>
      </c>
      <c r="V297" s="306">
        <f>IFERROR(IF(U297="",0,CEILING((U297/$H297),1)*$H297),"")</f>
        <v>8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102</v>
      </c>
      <c r="V298" s="307">
        <f>IFERROR(V296/H296,"0")+IFERROR(V297/H297,"0")</f>
        <v>102</v>
      </c>
      <c r="W298" s="307">
        <f>IFERROR(IF(W296="",0,W296),"0")+IFERROR(IF(W297="",0,W297),"0")</f>
        <v>2.19374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1508</v>
      </c>
      <c r="V299" s="307">
        <f>IFERROR(SUM(V296:V297),"0")</f>
        <v>1508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50</v>
      </c>
      <c r="V301" s="306">
        <f>IFERROR(IF(U301="",0,CEILING((U301/$H301),1)*$H301),"")</f>
        <v>54.6</v>
      </c>
      <c r="W301" s="37">
        <f>IFERROR(IF(V301=0,"",ROUNDUP(V301/H301,0)*0.02175),"")</f>
        <v>0.15225</v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6.4102564102564106</v>
      </c>
      <c r="V302" s="307">
        <f>IFERROR(V301/H301,"0")</f>
        <v>7</v>
      </c>
      <c r="W302" s="307">
        <f>IFERROR(IF(W301="",0,W301),"0")</f>
        <v>0.15225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50</v>
      </c>
      <c r="V303" s="307">
        <f>IFERROR(SUM(V301:V301),"0")</f>
        <v>54.6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70</v>
      </c>
      <c r="V310" s="306">
        <f>IFERROR(IF(U310="",0,CEILING((U310/$H310),1)*$H310),"")</f>
        <v>72</v>
      </c>
      <c r="W310" s="37">
        <f>IFERROR(IF(V310=0,"",ROUNDUP(V310/H310,0)*0.02175),"")</f>
        <v>0.1305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5.833333333333333</v>
      </c>
      <c r="V314" s="307">
        <f>IFERROR(V310/H310,"0")+IFERROR(V311/H311,"0")+IFERROR(V312/H312,"0")+IFERROR(V313/H313,"0")</f>
        <v>6</v>
      </c>
      <c r="W314" s="307">
        <f>IFERROR(IF(W310="",0,W310),"0")+IFERROR(IF(W311="",0,W311),"0")+IFERROR(IF(W312="",0,W312),"0")+IFERROR(IF(W313="",0,W313),"0")</f>
        <v>0.1305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70</v>
      </c>
      <c r="V315" s="307">
        <f>IFERROR(SUM(V310:V313),"0")</f>
        <v>72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18</v>
      </c>
      <c r="V336" s="306">
        <f>IFERROR(IF(U336="",0,CEILING((U336/$H336),1)*$H336),"")</f>
        <v>18.900000000000002</v>
      </c>
      <c r="W336" s="37">
        <f>IFERROR(IF(V336=0,"",ROUNDUP(V336/H336,0)*0.00753),"")</f>
        <v>5.271E-2</v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6.6666666666666661</v>
      </c>
      <c r="V337" s="307">
        <f>IFERROR(V335/H335,"0")+IFERROR(V336/H336,"0")</f>
        <v>7</v>
      </c>
      <c r="W337" s="307">
        <f>IFERROR(IF(W335="",0,W335),"0")+IFERROR(IF(W336="",0,W336),"0")</f>
        <v>5.271E-2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18</v>
      </c>
      <c r="V338" s="307">
        <f>IFERROR(SUM(V335:V336),"0")</f>
        <v>18.900000000000002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120</v>
      </c>
      <c r="V340" s="306">
        <f t="shared" ref="V340:V352" si="15">IFERROR(IF(U340="",0,CEILING((U340/$H340),1)*$H340),"")</f>
        <v>121.80000000000001</v>
      </c>
      <c r="W340" s="37">
        <f>IFERROR(IF(V340=0,"",ROUNDUP(V340/H340,0)*0.00753),"")</f>
        <v>0.21837000000000001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100</v>
      </c>
      <c r="V342" s="306">
        <f t="shared" si="15"/>
        <v>100.80000000000001</v>
      </c>
      <c r="W342" s="37">
        <f>IFERROR(IF(V342=0,"",ROUNDUP(V342/H342,0)*0.00753),"")</f>
        <v>0.18071999999999999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224</v>
      </c>
      <c r="V343" s="306">
        <f t="shared" si="15"/>
        <v>225.12</v>
      </c>
      <c r="W343" s="37">
        <f>IFERROR(IF(V343=0,"",ROUNDUP(V343/H343,0)*0.00753),"")</f>
        <v>1.00902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175</v>
      </c>
      <c r="V345" s="306">
        <f t="shared" si="15"/>
        <v>176.4</v>
      </c>
      <c r="W345" s="37">
        <f t="shared" si="16"/>
        <v>0.42168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70</v>
      </c>
      <c r="V347" s="306">
        <f t="shared" si="15"/>
        <v>71.400000000000006</v>
      </c>
      <c r="W347" s="37">
        <f t="shared" si="16"/>
        <v>0.17068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70</v>
      </c>
      <c r="V351" s="306">
        <f t="shared" si="15"/>
        <v>71.400000000000006</v>
      </c>
      <c r="W351" s="37">
        <f t="shared" si="16"/>
        <v>0.17068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335.71428571428567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339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2.1711499999999999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759</v>
      </c>
      <c r="V354" s="307">
        <f>IFERROR(SUM(V340:V352),"0")</f>
        <v>766.92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3</v>
      </c>
      <c r="V368" s="306">
        <f>IFERROR(IF(U368="",0,CEILING((U368/$H368),1)*$H368),"")</f>
        <v>3</v>
      </c>
      <c r="W368" s="37">
        <f>IFERROR(IF(V368=0,"",ROUNDUP(V368/H368,0)*0.00349),"")</f>
        <v>1.745E-2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10</v>
      </c>
      <c r="V370" s="307">
        <f>IFERROR(V367/H367,"0")+IFERROR(V368/H368,"0")+IFERROR(V369/H369,"0")</f>
        <v>10</v>
      </c>
      <c r="W370" s="307">
        <f>IFERROR(IF(W367="",0,W367),"0")+IFERROR(IF(W368="",0,W368),"0")+IFERROR(IF(W369="",0,W369),"0")</f>
        <v>3.49E-2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6</v>
      </c>
      <c r="V371" s="307">
        <f>IFERROR(SUM(V367:V369),"0")</f>
        <v>6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26</v>
      </c>
      <c r="V373" s="306">
        <f>IFERROR(IF(U373="",0,CEILING((U373/$H373),1)*$H373),"")</f>
        <v>26</v>
      </c>
      <c r="W373" s="37">
        <f>IFERROR(IF(V373=0,"",ROUNDUP(V373/H373,0)*0.00673),"")</f>
        <v>0.1346</v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20</v>
      </c>
      <c r="V374" s="307">
        <f>IFERROR(V373/H373,"0")</f>
        <v>20</v>
      </c>
      <c r="W374" s="307">
        <f>IFERROR(IF(W373="",0,W373),"0")</f>
        <v>0.1346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26</v>
      </c>
      <c r="V375" s="307">
        <f>IFERROR(SUM(V373:V373),"0")</f>
        <v>26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100</v>
      </c>
      <c r="V383" s="306">
        <f t="shared" ref="V383:V389" si="17">IFERROR(IF(U383="",0,CEILING((U383/$H383),1)*$H383),"")</f>
        <v>100.80000000000001</v>
      </c>
      <c r="W383" s="37">
        <f>IFERROR(IF(V383=0,"",ROUNDUP(V383/H383,0)*0.00753),"")</f>
        <v>0.18071999999999999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17.5</v>
      </c>
      <c r="V388" s="306">
        <f t="shared" si="17"/>
        <v>18.900000000000002</v>
      </c>
      <c r="W388" s="37">
        <f>IFERROR(IF(V388=0,"",ROUNDUP(V388/H388,0)*0.00502),"")</f>
        <v>4.5179999999999998E-2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32.142857142857139</v>
      </c>
      <c r="V390" s="307">
        <f>IFERROR(V383/H383,"0")+IFERROR(V384/H384,"0")+IFERROR(V385/H385,"0")+IFERROR(V386/H386,"0")+IFERROR(V387/H387,"0")+IFERROR(V388/H388,"0")+IFERROR(V389/H389,"0")</f>
        <v>33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0.22589999999999999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117.5</v>
      </c>
      <c r="V391" s="307">
        <f>IFERROR(SUM(V383:V389),"0")</f>
        <v>119.70000000000002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13</v>
      </c>
      <c r="V397" s="306">
        <f>IFERROR(IF(U397="",0,CEILING((U397/$H397),1)*$H397),"")</f>
        <v>13</v>
      </c>
      <c r="W397" s="37">
        <f>IFERROR(IF(V397=0,"",ROUNDUP(V397/H397,0)*0.00673),"")</f>
        <v>6.7299999999999999E-2</v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10</v>
      </c>
      <c r="V398" s="307">
        <f>IFERROR(V397/H397,"0")</f>
        <v>10</v>
      </c>
      <c r="W398" s="307">
        <f>IFERROR(IF(W397="",0,W397),"0")</f>
        <v>6.7299999999999999E-2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13</v>
      </c>
      <c r="V399" s="307">
        <f>IFERROR(SUM(V397:V397),"0")</f>
        <v>13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100</v>
      </c>
      <c r="V403" s="306">
        <f t="shared" ref="V403:V411" si="18">IFERROR(IF(U403="",0,CEILING((U403/$H403),1)*$H403),"")</f>
        <v>100.32000000000001</v>
      </c>
      <c r="W403" s="37">
        <f>IFERROR(IF(V403=0,"",ROUNDUP(V403/H403,0)*0.01196),"")</f>
        <v>0.22724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100</v>
      </c>
      <c r="V404" s="306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200</v>
      </c>
      <c r="V406" s="306">
        <f t="shared" si="18"/>
        <v>200.64000000000001</v>
      </c>
      <c r="W406" s="37">
        <f>IFERROR(IF(V406=0,"",ROUNDUP(V406/H406,0)*0.01196),"")</f>
        <v>0.45448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42</v>
      </c>
      <c r="V407" s="306">
        <f t="shared" si="18"/>
        <v>43.2</v>
      </c>
      <c r="W407" s="37">
        <f>IFERROR(IF(V407=0,"",ROUNDUP(V407/H407,0)*0.00937),"")</f>
        <v>0.11244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36</v>
      </c>
      <c r="V411" s="306">
        <f t="shared" si="18"/>
        <v>36</v>
      </c>
      <c r="W411" s="37">
        <f>IFERROR(IF(V411=0,"",ROUNDUP(V411/H411,0)*0.00937),"")</f>
        <v>9.3700000000000006E-2</v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97.424242424242422</v>
      </c>
      <c r="V412" s="307">
        <f>IFERROR(V403/H403,"0")+IFERROR(V404/H404,"0")+IFERROR(V405/H405,"0")+IFERROR(V406/H406,"0")+IFERROR(V407/H407,"0")+IFERROR(V408/H408,"0")+IFERROR(V409/H409,"0")+IFERROR(V410/H410,"0")+IFERROR(V411/H411,"0")</f>
        <v>98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1.1151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478</v>
      </c>
      <c r="V413" s="307">
        <f>IFERROR(SUM(V403:V411),"0")</f>
        <v>480.48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150</v>
      </c>
      <c r="V415" s="306">
        <f>IFERROR(IF(U415="",0,CEILING((U415/$H415),1)*$H415),"")</f>
        <v>153.12</v>
      </c>
      <c r="W415" s="37">
        <f>IFERROR(IF(V415=0,"",ROUNDUP(V415/H415,0)*0.01196),"")</f>
        <v>0.34683999999999998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28.409090909090907</v>
      </c>
      <c r="V417" s="307">
        <f>IFERROR(V415/H415,"0")+IFERROR(V416/H416,"0")</f>
        <v>29</v>
      </c>
      <c r="W417" s="307">
        <f>IFERROR(IF(W415="",0,W415),"0")+IFERROR(IF(W416="",0,W416),"0")</f>
        <v>0.34683999999999998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150</v>
      </c>
      <c r="V418" s="307">
        <f>IFERROR(SUM(V415:V416),"0")</f>
        <v>153.12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250</v>
      </c>
      <c r="V422" s="306">
        <f t="shared" si="19"/>
        <v>253.44</v>
      </c>
      <c r="W422" s="37">
        <f>IFERROR(IF(V422=0,"",ROUNDUP(V422/H422,0)*0.01196),"")</f>
        <v>0.57408000000000003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66.287878787878782</v>
      </c>
      <c r="V426" s="307">
        <f>IFERROR(V420/H420,"0")+IFERROR(V421/H421,"0")+IFERROR(V422/H422,"0")+IFERROR(V423/H423,"0")+IFERROR(V424/H424,"0")+IFERROR(V425/H425,"0")</f>
        <v>67</v>
      </c>
      <c r="W426" s="307">
        <f>IFERROR(IF(W420="",0,W420),"0")+IFERROR(IF(W421="",0,W421),"0")+IFERROR(IF(W422="",0,W422),"0")+IFERROR(IF(W423="",0,W423),"0")+IFERROR(IF(W424="",0,W424),"0")+IFERROR(IF(W425="",0,W425),"0")</f>
        <v>0.80132000000000003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350</v>
      </c>
      <c r="V427" s="307">
        <f>IFERROR(SUM(V420:V425),"0")</f>
        <v>353.76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20</v>
      </c>
      <c r="V456" s="306">
        <f>IFERROR(IF(U456="",0,CEILING((U456/$H456),1)*$H456),"")</f>
        <v>21</v>
      </c>
      <c r="W456" s="37">
        <f>IFERROR(IF(V456=0,"",ROUNDUP(V456/H456,0)*0.00753),"")</f>
        <v>3.7650000000000003E-2</v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4.7619047619047619</v>
      </c>
      <c r="V457" s="307">
        <f>IFERROR(V456/H456,"0")</f>
        <v>5</v>
      </c>
      <c r="W457" s="307">
        <f>IFERROR(IF(W456="",0,W456),"0")</f>
        <v>3.7650000000000003E-2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20</v>
      </c>
      <c r="V458" s="307">
        <f>IFERROR(SUM(V456:V456),"0")</f>
        <v>21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700</v>
      </c>
      <c r="V460" s="306">
        <f>IFERROR(IF(U460="",0,CEILING((U460/$H460),1)*$H460),"")</f>
        <v>702</v>
      </c>
      <c r="W460" s="37">
        <f>IFERROR(IF(V460=0,"",ROUNDUP(V460/H460,0)*0.02175),"")</f>
        <v>1.9574999999999998</v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89.743589743589752</v>
      </c>
      <c r="V461" s="307">
        <f>IFERROR(V460/H460,"0")</f>
        <v>90</v>
      </c>
      <c r="W461" s="307">
        <f>IFERROR(IF(W460="",0,W460),"0")</f>
        <v>1.9574999999999998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700</v>
      </c>
      <c r="V462" s="307">
        <f>IFERROR(SUM(V460:V460),"0")</f>
        <v>702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17399.900000000001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17492.899999999998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18531.334622848412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18630.854000000003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34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19381.334622848412</v>
      </c>
      <c r="V466" s="307">
        <f>GrossWeightTotalR+PalletQtyTotalR*25</f>
        <v>19480.854000000003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3527.440627911893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3547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38.356749999999998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135</v>
      </c>
      <c r="D473" s="47">
        <f>IFERROR(V52*1,"0")+IFERROR(V53*1,"0")+IFERROR(V54*1,"0")</f>
        <v>1054.8000000000002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1873.8000000000002</v>
      </c>
      <c r="F473" s="47">
        <f>IFERROR(V120*1,"0")+IFERROR(V121*1,"0")+IFERROR(V122*1,"0")+IFERROR(V123*1,"0")</f>
        <v>1042.2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541.80000000000007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2028.2999999999997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754.4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1164.1200000000001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6162.6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72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817.81999999999994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135.70000000000002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987.36000000000013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723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2023-09-28T10:49:15Z</dcterms:modified>
</cp:coreProperties>
</file>