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6EE92501-E5D5-45A8-BFF9-95DC46310C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V461" i="1" s="1"/>
  <c r="M460" i="1"/>
  <c r="U458" i="1"/>
  <c r="U457" i="1"/>
  <c r="V456" i="1"/>
  <c r="M456" i="1"/>
  <c r="U453" i="1"/>
  <c r="U452" i="1"/>
  <c r="V451" i="1"/>
  <c r="W451" i="1" s="1"/>
  <c r="M451" i="1"/>
  <c r="V450" i="1"/>
  <c r="V452" i="1" s="1"/>
  <c r="M450" i="1"/>
  <c r="U448" i="1"/>
  <c r="U447" i="1"/>
  <c r="V446" i="1"/>
  <c r="V448" i="1" s="1"/>
  <c r="M446" i="1"/>
  <c r="U444" i="1"/>
  <c r="U443" i="1"/>
  <c r="V442" i="1"/>
  <c r="W442" i="1" s="1"/>
  <c r="M442" i="1"/>
  <c r="V441" i="1"/>
  <c r="M441" i="1"/>
  <c r="U439" i="1"/>
  <c r="U438" i="1"/>
  <c r="V437" i="1"/>
  <c r="M437" i="1"/>
  <c r="V436" i="1"/>
  <c r="W436" i="1" s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V399" i="1" s="1"/>
  <c r="M397" i="1"/>
  <c r="U395" i="1"/>
  <c r="U394" i="1"/>
  <c r="V393" i="1"/>
  <c r="V395" i="1" s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M379" i="1"/>
  <c r="W378" i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W356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V331" i="1" s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W310" i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W270" i="1"/>
  <c r="V270" i="1"/>
  <c r="M270" i="1"/>
  <c r="V269" i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W251" i="1"/>
  <c r="V251" i="1"/>
  <c r="W250" i="1"/>
  <c r="V250" i="1"/>
  <c r="M250" i="1"/>
  <c r="V249" i="1"/>
  <c r="M249" i="1"/>
  <c r="U246" i="1"/>
  <c r="U245" i="1"/>
  <c r="V244" i="1"/>
  <c r="W244" i="1" s="1"/>
  <c r="M244" i="1"/>
  <c r="V243" i="1"/>
  <c r="W243" i="1" s="1"/>
  <c r="M243" i="1"/>
  <c r="V242" i="1"/>
  <c r="M242" i="1"/>
  <c r="U240" i="1"/>
  <c r="U239" i="1"/>
  <c r="V238" i="1"/>
  <c r="W238" i="1" s="1"/>
  <c r="M238" i="1"/>
  <c r="V237" i="1"/>
  <c r="W237" i="1" s="1"/>
  <c r="V236" i="1"/>
  <c r="W236" i="1" s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W225" i="1"/>
  <c r="V225" i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W213" i="1"/>
  <c r="V213" i="1"/>
  <c r="M213" i="1"/>
  <c r="U211" i="1"/>
  <c r="V210" i="1"/>
  <c r="U210" i="1"/>
  <c r="W209" i="1"/>
  <c r="W210" i="1" s="1"/>
  <c r="V209" i="1"/>
  <c r="V211" i="1" s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W168" i="1"/>
  <c r="V168" i="1"/>
  <c r="M168" i="1"/>
  <c r="V167" i="1"/>
  <c r="W167" i="1" s="1"/>
  <c r="V166" i="1"/>
  <c r="W166" i="1" s="1"/>
  <c r="M166" i="1"/>
  <c r="W165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W153" i="1" s="1"/>
  <c r="W155" i="1" s="1"/>
  <c r="U151" i="1"/>
  <c r="U150" i="1"/>
  <c r="V149" i="1"/>
  <c r="W149" i="1" s="1"/>
  <c r="M149" i="1"/>
  <c r="V148" i="1"/>
  <c r="W148" i="1" s="1"/>
  <c r="W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M136" i="1"/>
  <c r="U133" i="1"/>
  <c r="U132" i="1"/>
  <c r="V131" i="1"/>
  <c r="W131" i="1" s="1"/>
  <c r="M131" i="1"/>
  <c r="V130" i="1"/>
  <c r="W130" i="1" s="1"/>
  <c r="M130" i="1"/>
  <c r="V129" i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W120" i="1"/>
  <c r="V120" i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W111" i="1" s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U84" i="1"/>
  <c r="U83" i="1"/>
  <c r="V82" i="1"/>
  <c r="W82" i="1" s="1"/>
  <c r="M82" i="1"/>
  <c r="V81" i="1"/>
  <c r="W81" i="1" s="1"/>
  <c r="M81" i="1"/>
  <c r="W80" i="1"/>
  <c r="V80" i="1"/>
  <c r="W79" i="1"/>
  <c r="V79" i="1"/>
  <c r="W78" i="1"/>
  <c r="V78" i="1"/>
  <c r="M78" i="1"/>
  <c r="V77" i="1"/>
  <c r="U75" i="1"/>
  <c r="U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33" i="1" l="1"/>
  <c r="U463" i="1"/>
  <c r="V32" i="1"/>
  <c r="W40" i="1"/>
  <c r="W41" i="1" s="1"/>
  <c r="V41" i="1"/>
  <c r="W360" i="1"/>
  <c r="U466" i="1"/>
  <c r="W116" i="1"/>
  <c r="W124" i="1"/>
  <c r="W182" i="1"/>
  <c r="W217" i="1"/>
  <c r="W239" i="1"/>
  <c r="U467" i="1"/>
  <c r="W26" i="1"/>
  <c r="W32" i="1" s="1"/>
  <c r="V96" i="1"/>
  <c r="V239" i="1"/>
  <c r="W259" i="1"/>
  <c r="W261" i="1" s="1"/>
  <c r="V319" i="1"/>
  <c r="W329" i="1"/>
  <c r="W330" i="1" s="1"/>
  <c r="V330" i="1"/>
  <c r="V360" i="1"/>
  <c r="V380" i="1"/>
  <c r="W393" i="1"/>
  <c r="W394" i="1" s="1"/>
  <c r="V394" i="1"/>
  <c r="W397" i="1"/>
  <c r="W398" i="1" s="1"/>
  <c r="V398" i="1"/>
  <c r="V417" i="1"/>
  <c r="W446" i="1"/>
  <c r="W447" i="1" s="1"/>
  <c r="V447" i="1"/>
  <c r="W450" i="1"/>
  <c r="W452" i="1" s="1"/>
  <c r="H9" i="1"/>
  <c r="A10" i="1"/>
  <c r="B473" i="1"/>
  <c r="V465" i="1"/>
  <c r="V464" i="1"/>
  <c r="V24" i="1"/>
  <c r="V49" i="1"/>
  <c r="D473" i="1"/>
  <c r="V56" i="1"/>
  <c r="W52" i="1"/>
  <c r="W55" i="1" s="1"/>
  <c r="V108" i="1"/>
  <c r="V116" i="1"/>
  <c r="V133" i="1"/>
  <c r="H473" i="1"/>
  <c r="V145" i="1"/>
  <c r="W136" i="1"/>
  <c r="W144" i="1" s="1"/>
  <c r="V144" i="1"/>
  <c r="V151" i="1"/>
  <c r="V156" i="1"/>
  <c r="V163" i="1"/>
  <c r="W158" i="1"/>
  <c r="W162" i="1" s="1"/>
  <c r="V162" i="1"/>
  <c r="V183" i="1"/>
  <c r="V188" i="1"/>
  <c r="W185" i="1"/>
  <c r="W187" i="1" s="1"/>
  <c r="V206" i="1"/>
  <c r="V226" i="1"/>
  <c r="V246" i="1"/>
  <c r="K473" i="1"/>
  <c r="V257" i="1"/>
  <c r="W249" i="1"/>
  <c r="W256" i="1" s="1"/>
  <c r="V273" i="1"/>
  <c r="V276" i="1"/>
  <c r="W275" i="1"/>
  <c r="W276" i="1" s="1"/>
  <c r="V277" i="1"/>
  <c r="V280" i="1"/>
  <c r="W279" i="1"/>
  <c r="W280" i="1" s="1"/>
  <c r="V281" i="1"/>
  <c r="M473" i="1"/>
  <c r="V293" i="1"/>
  <c r="W285" i="1"/>
  <c r="W293" i="1" s="1"/>
  <c r="V294" i="1"/>
  <c r="V299" i="1"/>
  <c r="W296" i="1"/>
  <c r="W298" i="1" s="1"/>
  <c r="V361" i="1"/>
  <c r="V364" i="1"/>
  <c r="W363" i="1"/>
  <c r="W364" i="1" s="1"/>
  <c r="V365" i="1"/>
  <c r="V370" i="1"/>
  <c r="W367" i="1"/>
  <c r="W370" i="1" s="1"/>
  <c r="V371" i="1"/>
  <c r="W437" i="1"/>
  <c r="W438" i="1" s="1"/>
  <c r="R473" i="1"/>
  <c r="V439" i="1"/>
  <c r="V444" i="1"/>
  <c r="W441" i="1"/>
  <c r="W443" i="1" s="1"/>
  <c r="V443" i="1"/>
  <c r="F9" i="1"/>
  <c r="J9" i="1"/>
  <c r="W22" i="1"/>
  <c r="W23" i="1" s="1"/>
  <c r="V23" i="1"/>
  <c r="V33" i="1"/>
  <c r="V38" i="1"/>
  <c r="W35" i="1"/>
  <c r="W37" i="1" s="1"/>
  <c r="V55" i="1"/>
  <c r="E473" i="1"/>
  <c r="V75" i="1"/>
  <c r="W59" i="1"/>
  <c r="W74" i="1" s="1"/>
  <c r="V74" i="1"/>
  <c r="V84" i="1"/>
  <c r="W77" i="1"/>
  <c r="W83" i="1" s="1"/>
  <c r="V83" i="1"/>
  <c r="W95" i="1"/>
  <c r="V95" i="1"/>
  <c r="V109" i="1"/>
  <c r="W98" i="1"/>
  <c r="W108" i="1" s="1"/>
  <c r="V117" i="1"/>
  <c r="V125" i="1"/>
  <c r="G473" i="1"/>
  <c r="V132" i="1"/>
  <c r="W129" i="1"/>
  <c r="W132" i="1" s="1"/>
  <c r="V155" i="1"/>
  <c r="V182" i="1"/>
  <c r="V187" i="1"/>
  <c r="W206" i="1"/>
  <c r="V217" i="1"/>
  <c r="V218" i="1"/>
  <c r="V227" i="1"/>
  <c r="W220" i="1"/>
  <c r="W226" i="1" s="1"/>
  <c r="V233" i="1"/>
  <c r="V234" i="1"/>
  <c r="V240" i="1"/>
  <c r="V245" i="1"/>
  <c r="W242" i="1"/>
  <c r="W245" i="1" s="1"/>
  <c r="V256" i="1"/>
  <c r="V262" i="1"/>
  <c r="L473" i="1"/>
  <c r="V266" i="1"/>
  <c r="W265" i="1"/>
  <c r="W266" i="1" s="1"/>
  <c r="V267" i="1"/>
  <c r="V272" i="1"/>
  <c r="W269" i="1"/>
  <c r="W272" i="1" s="1"/>
  <c r="V298" i="1"/>
  <c r="W314" i="1"/>
  <c r="O473" i="1"/>
  <c r="W380" i="1"/>
  <c r="Q473" i="1"/>
  <c r="C473" i="1"/>
  <c r="V48" i="1"/>
  <c r="F473" i="1"/>
  <c r="V124" i="1"/>
  <c r="I473" i="1"/>
  <c r="V150" i="1"/>
  <c r="J473" i="1"/>
  <c r="V207" i="1"/>
  <c r="V315" i="1"/>
  <c r="N473" i="1"/>
  <c r="V314" i="1"/>
  <c r="V320" i="1"/>
  <c r="V327" i="1"/>
  <c r="W322" i="1"/>
  <c r="W326" i="1" s="1"/>
  <c r="V326" i="1"/>
  <c r="V338" i="1"/>
  <c r="V354" i="1"/>
  <c r="W340" i="1"/>
  <c r="W353" i="1" s="1"/>
  <c r="V353" i="1"/>
  <c r="W379" i="1"/>
  <c r="P473" i="1"/>
  <c r="V381" i="1"/>
  <c r="V391" i="1"/>
  <c r="W383" i="1"/>
  <c r="W390" i="1" s="1"/>
  <c r="V390" i="1"/>
  <c r="W412" i="1"/>
  <c r="V412" i="1"/>
  <c r="V418" i="1"/>
  <c r="V426" i="1"/>
  <c r="W420" i="1"/>
  <c r="W426" i="1" s="1"/>
  <c r="V427" i="1"/>
  <c r="V432" i="1"/>
  <c r="W429" i="1"/>
  <c r="W431" i="1" s="1"/>
  <c r="V438" i="1"/>
  <c r="V453" i="1"/>
  <c r="S473" i="1"/>
  <c r="V457" i="1"/>
  <c r="W456" i="1"/>
  <c r="W457" i="1" s="1"/>
  <c r="V458" i="1"/>
  <c r="V462" i="1"/>
  <c r="V337" i="1"/>
  <c r="V413" i="1"/>
  <c r="W460" i="1"/>
  <c r="W461" i="1" s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<sst xmlns="http://schemas.openxmlformats.org/spreadsheetml/2006/main" count="1672" uniqueCount="631">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</sst>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W463" sqref="W4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84</v>
      </c>
      <c r="V46" s="306">
        <f>IFERROR(IF(U46="",0,CEILING((U46/$H46),1)*$H46),"")</f>
        <v>86.4</v>
      </c>
      <c r="W46" s="37">
        <f>IFERROR(IF(V46=0,"",ROUNDUP(V46/H46,0)*0.02175),"")</f>
        <v>0.17399999999999999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48.375</v>
      </c>
      <c r="V47" s="306">
        <f>IFERROR(IF(U47="",0,CEILING((U47/$H47),1)*$H47),"")</f>
        <v>48.6</v>
      </c>
      <c r="W47" s="37">
        <f>IFERROR(IF(V47=0,"",ROUNDUP(V47/H47,0)*0.00753),"")</f>
        <v>0.13553999999999999</v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25.694444444444443</v>
      </c>
      <c r="V48" s="307">
        <f>IFERROR(V46/H46,"0")+IFERROR(V47/H47,"0")</f>
        <v>26</v>
      </c>
      <c r="W48" s="307">
        <f>IFERROR(IF(W46="",0,W46),"0")+IFERROR(IF(W47="",0,W47),"0")</f>
        <v>0.30953999999999998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132.375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363</v>
      </c>
      <c r="V52" s="306">
        <f>IFERROR(IF(U52="",0,CEILING((U52/$H52),1)*$H52),"")</f>
        <v>367.20000000000005</v>
      </c>
      <c r="W52" s="37">
        <f>IFERROR(IF(V52=0,"",ROUNDUP(V52/H52,0)*0.02175),"")</f>
        <v>0.73949999999999994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315</v>
      </c>
      <c r="V53" s="306">
        <f>IFERROR(IF(U53="",0,CEILING((U53/$H53),1)*$H53),"")</f>
        <v>315</v>
      </c>
      <c r="W53" s="37">
        <f>IFERROR(IF(V53=0,"",ROUNDUP(V53/H53,0)*0.00937),"")</f>
        <v>0.65590000000000004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103.61111111111111</v>
      </c>
      <c r="V55" s="307">
        <f>IFERROR(V52/H52,"0")+IFERROR(V53/H53,"0")+IFERROR(V54/H54,"0")</f>
        <v>104</v>
      </c>
      <c r="W55" s="307">
        <f>IFERROR(IF(W52="",0,W52),"0")+IFERROR(IF(W53="",0,W53),"0")+IFERROR(IF(W54="",0,W54),"0")</f>
        <v>1.3954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678</v>
      </c>
      <c r="V56" s="307">
        <f>IFERROR(SUM(V52:V54),"0")</f>
        <v>682.2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19.5</v>
      </c>
      <c r="V60" s="306">
        <f t="shared" si="2"/>
        <v>22.4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132.5</v>
      </c>
      <c r="V61" s="306">
        <f t="shared" si="2"/>
        <v>140.4</v>
      </c>
      <c r="W61" s="37">
        <f>IFERROR(IF(V61=0,"",ROUNDUP(V61/H61,0)*0.02175),"")</f>
        <v>0.28275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254</v>
      </c>
      <c r="V62" s="306">
        <f t="shared" si="2"/>
        <v>259.20000000000005</v>
      </c>
      <c r="W62" s="37">
        <f>IFERROR(IF(V62=0,"",ROUNDUP(V62/H62,0)*0.02175),"")</f>
        <v>0.52200000000000002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115</v>
      </c>
      <c r="V64" s="306">
        <f t="shared" si="2"/>
        <v>117</v>
      </c>
      <c r="W64" s="37">
        <f>IFERROR(IF(V64=0,"",ROUNDUP(V64/H64,0)*0.00753),"")</f>
        <v>0.29366999999999999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276</v>
      </c>
      <c r="V66" s="306">
        <f t="shared" si="2"/>
        <v>276</v>
      </c>
      <c r="W66" s="37">
        <f t="shared" si="3"/>
        <v>0.64652999999999994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256.5</v>
      </c>
      <c r="V70" s="306">
        <f t="shared" si="2"/>
        <v>256.5</v>
      </c>
      <c r="W70" s="37">
        <f t="shared" si="3"/>
        <v>0.53408999999999995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184.5</v>
      </c>
      <c r="V72" s="306">
        <f t="shared" si="2"/>
        <v>184.5</v>
      </c>
      <c r="W72" s="37">
        <f t="shared" si="3"/>
        <v>0.38417000000000001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242.8614417989418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245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2.7067099999999997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1238</v>
      </c>
      <c r="V75" s="307">
        <f>IFERROR(SUM(V59:V73),"0")</f>
        <v>1256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312.5</v>
      </c>
      <c r="V100" s="306">
        <f t="shared" si="6"/>
        <v>319.2</v>
      </c>
      <c r="W100" s="37">
        <f>IFERROR(IF(V100=0,"",ROUNDUP(V100/H100,0)*0.02175),"")</f>
        <v>0.8264999999999999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127</v>
      </c>
      <c r="V101" s="306">
        <f t="shared" si="6"/>
        <v>129.6</v>
      </c>
      <c r="W101" s="37">
        <f>IFERROR(IF(V101=0,"",ROUNDUP(V101/H101,0)*0.02175),"")</f>
        <v>0.34799999999999998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155.25</v>
      </c>
      <c r="V103" s="306">
        <f t="shared" si="6"/>
        <v>156.60000000000002</v>
      </c>
      <c r="W103" s="37">
        <f>IFERROR(IF(V103=0,"",ROUNDUP(V103/H103,0)*0.00753),"")</f>
        <v>0.43674000000000002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61.5</v>
      </c>
      <c r="V106" s="306">
        <f t="shared" si="6"/>
        <v>63</v>
      </c>
      <c r="W106" s="37">
        <f>IFERROR(IF(V106=0,"",ROUNDUP(V106/H106,0)*0.00753),"")</f>
        <v>0.15812999999999999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130.88139329805995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133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1.7693699999999999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656.25</v>
      </c>
      <c r="V109" s="307">
        <f>IFERROR(SUM(V98:V107),"0")</f>
        <v>668.4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174</v>
      </c>
      <c r="V112" s="306">
        <f>IFERROR(IF(U112="",0,CEILING((U112/$H112),1)*$H112),"")</f>
        <v>178.2</v>
      </c>
      <c r="W112" s="37">
        <f>IFERROR(IF(V112=0,"",ROUNDUP(V112/H112,0)*0.02175),"")</f>
        <v>0.47849999999999998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21.481481481481481</v>
      </c>
      <c r="V116" s="307">
        <f>IFERROR(V111/H111,"0")+IFERROR(V112/H112,"0")+IFERROR(V113/H113,"0")+IFERROR(V114/H114,"0")+IFERROR(V115/H115,"0")</f>
        <v>22</v>
      </c>
      <c r="W116" s="307">
        <f>IFERROR(IF(W111="",0,W111),"0")+IFERROR(IF(W112="",0,W112),"0")+IFERROR(IF(W113="",0,W113),"0")+IFERROR(IF(W114="",0,W114),"0")+IFERROR(IF(W115="",0,W115),"0")</f>
        <v>0.47849999999999998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174</v>
      </c>
      <c r="V117" s="307">
        <f>IFERROR(SUM(V111:V115),"0")</f>
        <v>178.2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330.5</v>
      </c>
      <c r="V120" s="306">
        <f>IFERROR(IF(U120="",0,CEILING((U120/$H120),1)*$H120),"")</f>
        <v>332.09999999999997</v>
      </c>
      <c r="W120" s="37">
        <f>IFERROR(IF(V120=0,"",ROUNDUP(V120/H120,0)*0.02175),"")</f>
        <v>0.89174999999999993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155.25</v>
      </c>
      <c r="V122" s="306">
        <f>IFERROR(IF(U122="",0,CEILING((U122/$H122),1)*$H122),"")</f>
        <v>156.60000000000002</v>
      </c>
      <c r="W122" s="37">
        <f>IFERROR(IF(V122=0,"",ROUNDUP(V122/H122,0)*0.00753),"")</f>
        <v>0.43674000000000002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98.302469135802454</v>
      </c>
      <c r="V124" s="307">
        <f>IFERROR(V120/H120,"0")+IFERROR(V121/H121,"0")+IFERROR(V122/H122,"0")+IFERROR(V123/H123,"0")</f>
        <v>99</v>
      </c>
      <c r="W124" s="307">
        <f>IFERROR(IF(W120="",0,W120),"0")+IFERROR(IF(W121="",0,W121),"0")+IFERROR(IF(W122="",0,W122),"0")+IFERROR(IF(W123="",0,W123),"0")</f>
        <v>1.3284899999999999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485.75</v>
      </c>
      <c r="V125" s="307">
        <f>IFERROR(SUM(V120:V123),"0")</f>
        <v>488.7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32.5</v>
      </c>
      <c r="V136" s="306">
        <f t="shared" ref="V136:V143" si="7">IFERROR(IF(U136="",0,CEILING((U136/$H136),1)*$H136),"")</f>
        <v>33.6</v>
      </c>
      <c r="W136" s="37">
        <f>IFERROR(IF(V136=0,"",ROUNDUP(V136/H136,0)*0.00753),"")</f>
        <v>6.0240000000000002E-2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19.5</v>
      </c>
      <c r="V138" s="306">
        <f t="shared" si="7"/>
        <v>21</v>
      </c>
      <c r="W138" s="37">
        <f>IFERROR(IF(V138=0,"",ROUNDUP(V138/H138,0)*0.00753),"")</f>
        <v>3.7650000000000003E-2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117.77500000000001</v>
      </c>
      <c r="V139" s="306">
        <f t="shared" si="7"/>
        <v>119.7</v>
      </c>
      <c r="W139" s="37">
        <f>IFERROR(IF(V139=0,"",ROUNDUP(V139/H139,0)*0.00502),"")</f>
        <v>0.28614000000000001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92.75</v>
      </c>
      <c r="V141" s="306">
        <f t="shared" si="7"/>
        <v>94.5</v>
      </c>
      <c r="W141" s="37">
        <f>IFERROR(IF(V141=0,"",ROUNDUP(V141/H141,0)*0.00502),"")</f>
        <v>0.22590000000000002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95.024999999999991</v>
      </c>
      <c r="V142" s="306">
        <f t="shared" si="7"/>
        <v>96.600000000000009</v>
      </c>
      <c r="W142" s="37">
        <f>IFERROR(IF(V142=0,"",ROUNDUP(V142/H142,0)*0.00502),"")</f>
        <v>0.23092000000000001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157.88095238095238</v>
      </c>
      <c r="V144" s="307">
        <f>IFERROR(V136/H136,"0")+IFERROR(V137/H137,"0")+IFERROR(V138/H138,"0")+IFERROR(V139/H139,"0")+IFERROR(V140/H140,"0")+IFERROR(V141/H141,"0")+IFERROR(V142/H142,"0")+IFERROR(V143/H143,"0")</f>
        <v>161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0.84084999999999999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357.54999999999995</v>
      </c>
      <c r="V145" s="307">
        <f>IFERROR(SUM(V136:V143),"0")</f>
        <v>365.40000000000003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136</v>
      </c>
      <c r="V158" s="306">
        <f>IFERROR(IF(U158="",0,CEILING((U158/$H158),1)*$H158),"")</f>
        <v>140.4</v>
      </c>
      <c r="W158" s="37">
        <f>IFERROR(IF(V158=0,"",ROUNDUP(V158/H158,0)*0.00937),"")</f>
        <v>0.24362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136</v>
      </c>
      <c r="V159" s="306">
        <f>IFERROR(IF(U159="",0,CEILING((U159/$H159),1)*$H159),"")</f>
        <v>140.4</v>
      </c>
      <c r="W159" s="37">
        <f>IFERROR(IF(V159=0,"",ROUNDUP(V159/H159,0)*0.00937),"")</f>
        <v>0.24362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136</v>
      </c>
      <c r="V160" s="306">
        <f>IFERROR(IF(U160="",0,CEILING((U160/$H160),1)*$H160),"")</f>
        <v>140.4</v>
      </c>
      <c r="W160" s="37">
        <f>IFERROR(IF(V160=0,"",ROUNDUP(V160/H160,0)*0.00937),"")</f>
        <v>0.24362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136</v>
      </c>
      <c r="V161" s="306">
        <f>IFERROR(IF(U161="",0,CEILING((U161/$H161),1)*$H161),"")</f>
        <v>140.4</v>
      </c>
      <c r="W161" s="37">
        <f>IFERROR(IF(V161=0,"",ROUNDUP(V161/H161,0)*0.00937),"")</f>
        <v>0.24362</v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100.74074074074073</v>
      </c>
      <c r="V162" s="307">
        <f>IFERROR(V158/H158,"0")+IFERROR(V159/H159,"0")+IFERROR(V160/H160,"0")+IFERROR(V161/H161,"0")</f>
        <v>104</v>
      </c>
      <c r="W162" s="307">
        <f>IFERROR(IF(W158="",0,W158),"0")+IFERROR(IF(W159="",0,W159),"0")+IFERROR(IF(W160="",0,W160),"0")+IFERROR(IF(W161="",0,W161),"0")</f>
        <v>0.97448000000000001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544</v>
      </c>
      <c r="V163" s="307">
        <f>IFERROR(SUM(V158:V161),"0")</f>
        <v>561.6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35.5</v>
      </c>
      <c r="V165" s="306">
        <f t="shared" ref="V165:V181" si="8">IFERROR(IF(U165="",0,CEILING((U165/$H165),1)*$H165),"")</f>
        <v>36</v>
      </c>
      <c r="W165" s="37">
        <f>IFERROR(IF(V165=0,"",ROUNDUP(V165/H165,0)*0.01196),"")</f>
        <v>0.10764</v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129.5</v>
      </c>
      <c r="V167" s="306">
        <f t="shared" si="8"/>
        <v>130.5</v>
      </c>
      <c r="W167" s="37">
        <f>IFERROR(IF(V167=0,"",ROUNDUP(V167/H167,0)*0.02175),"")</f>
        <v>0.32624999999999998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29</v>
      </c>
      <c r="V169" s="306">
        <f t="shared" si="8"/>
        <v>32</v>
      </c>
      <c r="W169" s="37">
        <f>IFERROR(IF(V169=0,"",ROUNDUP(V169/H169,0)*0.01196),"")</f>
        <v>9.5680000000000001E-2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277</v>
      </c>
      <c r="V172" s="306">
        <f t="shared" si="8"/>
        <v>278.39999999999998</v>
      </c>
      <c r="W172" s="37">
        <f>IFERROR(IF(V172=0,"",ROUNDUP(V172/H172,0)*0.00753),"")</f>
        <v>0.87348000000000003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316</v>
      </c>
      <c r="V174" s="306">
        <f t="shared" si="8"/>
        <v>316.8</v>
      </c>
      <c r="W174" s="37">
        <f>IFERROR(IF(V174=0,"",ROUNDUP(V174/H174,0)*0.00753),"")</f>
        <v>0.99396000000000007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139.19999999999999</v>
      </c>
      <c r="V176" s="306">
        <f t="shared" si="8"/>
        <v>139.19999999999999</v>
      </c>
      <c r="W176" s="37">
        <f t="shared" ref="W176:W181" si="9">IFERROR(IF(V176=0,"",ROUNDUP(V176/H176,0)*0.00753),"")</f>
        <v>0.43674000000000002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220.4</v>
      </c>
      <c r="V177" s="306">
        <f t="shared" si="8"/>
        <v>220.79999999999998</v>
      </c>
      <c r="W177" s="37">
        <f t="shared" si="9"/>
        <v>0.69276000000000004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179.6</v>
      </c>
      <c r="V180" s="306">
        <f t="shared" si="8"/>
        <v>180</v>
      </c>
      <c r="W180" s="37">
        <f t="shared" si="9"/>
        <v>0.56474999999999997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139.19999999999999</v>
      </c>
      <c r="V181" s="306">
        <f t="shared" si="8"/>
        <v>139.19999999999999</v>
      </c>
      <c r="W181" s="37">
        <f t="shared" si="9"/>
        <v>0.43674000000000002</v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560.76005747126442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563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4.5280000000000005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1465.4</v>
      </c>
      <c r="V183" s="307">
        <f>IFERROR(SUM(V165:V181),"0")</f>
        <v>1472.9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22</v>
      </c>
      <c r="V186" s="306">
        <f>IFERROR(IF(U186="",0,CEILING((U186/$H186),1)*$H186),"")</f>
        <v>24</v>
      </c>
      <c r="W186" s="37">
        <f>IFERROR(IF(V186=0,"",ROUNDUP(V186/H186,0)*0.00753),"")</f>
        <v>7.5300000000000006E-2</v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9.1666666666666679</v>
      </c>
      <c r="V187" s="307">
        <f>IFERROR(V185/H185,"0")+IFERROR(V186/H186,"0")</f>
        <v>10</v>
      </c>
      <c r="W187" s="307">
        <f>IFERROR(IF(W185="",0,W185),"0")+IFERROR(IF(W186="",0,W186),"0")</f>
        <v>7.5300000000000006E-2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22</v>
      </c>
      <c r="V188" s="307">
        <f>IFERROR(SUM(V185:V186),"0")</f>
        <v>24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61.5</v>
      </c>
      <c r="V213" s="306">
        <f>IFERROR(IF(U213="",0,CEILING((U213/$H213),1)*$H213),"")</f>
        <v>63</v>
      </c>
      <c r="W213" s="37">
        <f>IFERROR(IF(V213=0,"",ROUNDUP(V213/H213,0)*0.00753),"")</f>
        <v>0.11295000000000001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6.8249999999999993</v>
      </c>
      <c r="V215" s="306">
        <f>IFERROR(IF(U215="",0,CEILING((U215/$H215),1)*$H215),"")</f>
        <v>8.4</v>
      </c>
      <c r="W215" s="37">
        <f>IFERROR(IF(V215=0,"",ROUNDUP(V215/H215,0)*0.00502),"")</f>
        <v>2.0080000000000001E-2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102.375</v>
      </c>
      <c r="V216" s="306">
        <f>IFERROR(IF(U216="",0,CEILING((U216/$H216),1)*$H216),"")</f>
        <v>102.9</v>
      </c>
      <c r="W216" s="37">
        <f>IFERROR(IF(V216=0,"",ROUNDUP(V216/H216,0)*0.00502),"")</f>
        <v>0.24598</v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66.642857142857139</v>
      </c>
      <c r="V217" s="307">
        <f>IFERROR(V213/H213,"0")+IFERROR(V214/H214,"0")+IFERROR(V215/H215,"0")+IFERROR(V216/H216,"0")</f>
        <v>68</v>
      </c>
      <c r="W217" s="307">
        <f>IFERROR(IF(W213="",0,W213),"0")+IFERROR(IF(W214="",0,W214),"0")+IFERROR(IF(W215="",0,W215),"0")+IFERROR(IF(W216="",0,W216),"0")</f>
        <v>0.37901000000000001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170.7</v>
      </c>
      <c r="V218" s="307">
        <f>IFERROR(SUM(V213:V216),"0")</f>
        <v>174.3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126</v>
      </c>
      <c r="V229" s="306">
        <f>IFERROR(IF(U229="",0,CEILING((U229/$H229),1)*$H229),"")</f>
        <v>126</v>
      </c>
      <c r="W229" s="37">
        <f>IFERROR(IF(V229=0,"",ROUNDUP(V229/H229,0)*0.02175),"")</f>
        <v>0.32624999999999998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264.5</v>
      </c>
      <c r="V230" s="306">
        <f>IFERROR(IF(U230="",0,CEILING((U230/$H230),1)*$H230),"")</f>
        <v>265.2</v>
      </c>
      <c r="W230" s="37">
        <f>IFERROR(IF(V230=0,"",ROUNDUP(V230/H230,0)*0.02175),"")</f>
        <v>0.73949999999999994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66.25</v>
      </c>
      <c r="V231" s="306">
        <f>IFERROR(IF(U231="",0,CEILING((U231/$H231),1)*$H231),"")</f>
        <v>67.2</v>
      </c>
      <c r="W231" s="37">
        <f>IFERROR(IF(V231=0,"",ROUNDUP(V231/H231,0)*0.02175),"")</f>
        <v>0.17399999999999999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56.797161172161168</v>
      </c>
      <c r="V233" s="307">
        <f>IFERROR(V229/H229,"0")+IFERROR(V230/H230,"0")+IFERROR(V231/H231,"0")+IFERROR(V232/H232,"0")</f>
        <v>57</v>
      </c>
      <c r="W233" s="307">
        <f>IFERROR(IF(W229="",0,W229),"0")+IFERROR(IF(W230="",0,W230),"0")+IFERROR(IF(W231="",0,W231),"0")+IFERROR(IF(W232="",0,W232),"0")</f>
        <v>1.2397499999999999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456.75</v>
      </c>
      <c r="V234" s="307">
        <f>IFERROR(SUM(V229:V232),"0")</f>
        <v>458.4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42.075000000000003</v>
      </c>
      <c r="V238" s="306">
        <f>IFERROR(IF(U238="",0,CEILING((U238/$H238),1)*$H238),"")</f>
        <v>43.349999999999994</v>
      </c>
      <c r="W238" s="37">
        <f>IFERROR(IF(V238=0,"",ROUNDUP(V238/H238,0)*0.00753),"")</f>
        <v>0.12801000000000001</v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16.500000000000004</v>
      </c>
      <c r="V239" s="307">
        <f>IFERROR(V236/H236,"0")+IFERROR(V237/H237,"0")+IFERROR(V238/H238,"0")</f>
        <v>17</v>
      </c>
      <c r="W239" s="307">
        <f>IFERROR(IF(W236="",0,W236),"0")+IFERROR(IF(W237="",0,W237),"0")+IFERROR(IF(W238="",0,W238),"0")</f>
        <v>0.12801000000000001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42.075000000000003</v>
      </c>
      <c r="V240" s="307">
        <f>IFERROR(SUM(V236:V238),"0")</f>
        <v>43.349999999999994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92.5</v>
      </c>
      <c r="V249" s="306">
        <f t="shared" ref="V249:V255" si="13">IFERROR(IF(U249="",0,CEILING((U249/$H249),1)*$H249),"")</f>
        <v>97.2</v>
      </c>
      <c r="W249" s="37">
        <f>IFERROR(IF(V249=0,"",ROUNDUP(V249/H249,0)*0.02175),"")</f>
        <v>0.19574999999999998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8.5648148148148149</v>
      </c>
      <c r="V256" s="307">
        <f>IFERROR(V249/H249,"0")+IFERROR(V250/H250,"0")+IFERROR(V251/H251,"0")+IFERROR(V252/H252,"0")+IFERROR(V253/H253,"0")+IFERROR(V254/H254,"0")+IFERROR(V255/H255,"0")</f>
        <v>9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0.19574999999999998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92.5</v>
      </c>
      <c r="V257" s="307">
        <f>IFERROR(SUM(V249:V255),"0")</f>
        <v>97.2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13.95</v>
      </c>
      <c r="V265" s="306">
        <f>IFERROR(IF(U265="",0,CEILING((U265/$H265),1)*$H265),"")</f>
        <v>14.4</v>
      </c>
      <c r="W265" s="37">
        <f>IFERROR(IF(V265=0,"",ROUNDUP(V265/H265,0)*0.00753),"")</f>
        <v>6.0240000000000002E-2</v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7.7499999999999991</v>
      </c>
      <c r="V266" s="307">
        <f>IFERROR(V265/H265,"0")</f>
        <v>8</v>
      </c>
      <c r="W266" s="307">
        <f>IFERROR(IF(W265="",0,W265),"0")</f>
        <v>6.0240000000000002E-2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13.95</v>
      </c>
      <c r="V267" s="307">
        <f>IFERROR(SUM(V265:V265),"0")</f>
        <v>14.4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1272.5999999999999</v>
      </c>
      <c r="V270" s="306">
        <f>IFERROR(IF(U270="",0,CEILING((U270/$H270),1)*$H270),"")</f>
        <v>1272.5999999999999</v>
      </c>
      <c r="W270" s="37">
        <f>IFERROR(IF(V270=0,"",ROUNDUP(V270/H270,0)*0.00753),"")</f>
        <v>3.8026500000000003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647.85</v>
      </c>
      <c r="V271" s="306">
        <f>IFERROR(IF(U271="",0,CEILING((U271/$H271),1)*$H271),"")</f>
        <v>650.16</v>
      </c>
      <c r="W271" s="37">
        <f>IFERROR(IF(V271=0,"",ROUNDUP(V271/H271,0)*0.00753),"")</f>
        <v>1.9427400000000001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762.08333333333326</v>
      </c>
      <c r="V272" s="307">
        <f>IFERROR(V269/H269,"0")+IFERROR(V270/H270,"0")+IFERROR(V271/H271,"0")</f>
        <v>763</v>
      </c>
      <c r="W272" s="307">
        <f>IFERROR(IF(W269="",0,W269),"0")+IFERROR(IF(W270="",0,W270),"0")+IFERROR(IF(W271="",0,W271),"0")</f>
        <v>5.7453900000000004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1920.4499999999998</v>
      </c>
      <c r="V273" s="307">
        <f>IFERROR(SUM(V269:V271),"0")</f>
        <v>1922.7599999999998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22.04</v>
      </c>
      <c r="V275" s="306">
        <f>IFERROR(IF(U275="",0,CEILING((U275/$H275),1)*$H275),"")</f>
        <v>22.799999999999997</v>
      </c>
      <c r="W275" s="37">
        <f>IFERROR(IF(V275=0,"",ROUNDUP(V275/H275,0)*0.00753),"")</f>
        <v>7.5300000000000006E-2</v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9.6666666666666679</v>
      </c>
      <c r="V276" s="307">
        <f>IFERROR(V275/H275,"0")</f>
        <v>10</v>
      </c>
      <c r="W276" s="307">
        <f>IFERROR(IF(W275="",0,W275),"0")</f>
        <v>7.5300000000000006E-2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22.04</v>
      </c>
      <c r="V277" s="307">
        <f>IFERROR(SUM(V275:V275),"0")</f>
        <v>22.799999999999997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5.5250000000000004</v>
      </c>
      <c r="V279" s="306">
        <f>IFERROR(IF(U279="",0,CEILING((U279/$H279),1)*$H279),"")</f>
        <v>7.6499999999999995</v>
      </c>
      <c r="W279" s="37">
        <f>IFERROR(IF(V279=0,"",ROUNDUP(V279/H279,0)*0.00753),"")</f>
        <v>2.2589999999999999E-2</v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2.166666666666667</v>
      </c>
      <c r="V280" s="307">
        <f>IFERROR(V279/H279,"0")</f>
        <v>3</v>
      </c>
      <c r="W280" s="307">
        <f>IFERROR(IF(W279="",0,W279),"0")</f>
        <v>2.2589999999999999E-2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5.5250000000000004</v>
      </c>
      <c r="V281" s="307">
        <f>IFERROR(SUM(V279:V279),"0")</f>
        <v>7.6499999999999995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2815</v>
      </c>
      <c r="V285" s="306">
        <f t="shared" ref="V285:V292" si="14">IFERROR(IF(U285="",0,CEILING((U285/$H285),1)*$H285),"")</f>
        <v>2820</v>
      </c>
      <c r="W285" s="37">
        <f>IFERROR(IF(V285=0,"",ROUNDUP(V285/H285,0)*0.02175),"")</f>
        <v>4.0889999999999995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337.5</v>
      </c>
      <c r="V287" s="306">
        <f t="shared" si="14"/>
        <v>345</v>
      </c>
      <c r="W287" s="37">
        <f>IFERROR(IF(V287=0,"",ROUNDUP(V287/H287,0)*0.02175),"")</f>
        <v>0.50024999999999997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1117.5</v>
      </c>
      <c r="V289" s="306">
        <f t="shared" si="14"/>
        <v>1125</v>
      </c>
      <c r="W289" s="37">
        <f>IFERROR(IF(V289=0,"",ROUNDUP(V289/H289,0)*0.02175),"")</f>
        <v>1.6312499999999999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70</v>
      </c>
      <c r="V291" s="306">
        <f t="shared" si="14"/>
        <v>70</v>
      </c>
      <c r="W291" s="37">
        <f>IFERROR(IF(V291=0,"",ROUNDUP(V291/H291,0)*0.00937),"")</f>
        <v>0.13117999999999999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32.5</v>
      </c>
      <c r="V292" s="306">
        <f t="shared" si="14"/>
        <v>35</v>
      </c>
      <c r="W292" s="37">
        <f>IFERROR(IF(V292=0,"",ROUNDUP(V292/H292,0)*0.00937),"")</f>
        <v>6.5589999999999996E-2</v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305.16666666666663</v>
      </c>
      <c r="V293" s="307">
        <f>IFERROR(V285/H285,"0")+IFERROR(V286/H286,"0")+IFERROR(V287/H287,"0")+IFERROR(V288/H288,"0")+IFERROR(V289/H289,"0")+IFERROR(V290/H290,"0")+IFERROR(V291/H291,"0")+IFERROR(V292/H292,"0")</f>
        <v>307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6.4172699999999994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4372.5</v>
      </c>
      <c r="V294" s="307">
        <f>IFERROR(SUM(V285:V292),"0")</f>
        <v>4395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1017.5</v>
      </c>
      <c r="V296" s="306">
        <f>IFERROR(IF(U296="",0,CEILING((U296/$H296),1)*$H296),"")</f>
        <v>1020</v>
      </c>
      <c r="W296" s="37">
        <f>IFERROR(IF(V296=0,"",ROUNDUP(V296/H296,0)*0.02175),"")</f>
        <v>1.4789999999999999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13</v>
      </c>
      <c r="V297" s="306">
        <f>IFERROR(IF(U297="",0,CEILING((U297/$H297),1)*$H297),"")</f>
        <v>16</v>
      </c>
      <c r="W297" s="37">
        <f>IFERROR(IF(V297=0,"",ROUNDUP(V297/H297,0)*0.00937),"")</f>
        <v>3.7479999999999999E-2</v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71.083333333333329</v>
      </c>
      <c r="V298" s="307">
        <f>IFERROR(V296/H296,"0")+IFERROR(V297/H297,"0")</f>
        <v>72</v>
      </c>
      <c r="W298" s="307">
        <f>IFERROR(IF(W296="",0,W296),"0")+IFERROR(IF(W297="",0,W297),"0")</f>
        <v>1.5164799999999998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1030.5</v>
      </c>
      <c r="V299" s="307">
        <f>IFERROR(SUM(V296:V297),"0")</f>
        <v>1036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135.5</v>
      </c>
      <c r="V301" s="306">
        <f>IFERROR(IF(U301="",0,CEILING((U301/$H301),1)*$H301),"")</f>
        <v>140.4</v>
      </c>
      <c r="W301" s="37">
        <f>IFERROR(IF(V301=0,"",ROUNDUP(V301/H301,0)*0.02175),"")</f>
        <v>0.39149999999999996</v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17.371794871794872</v>
      </c>
      <c r="V302" s="307">
        <f>IFERROR(V301/H301,"0")</f>
        <v>18</v>
      </c>
      <c r="W302" s="307">
        <f>IFERROR(IF(W301="",0,W301),"0")</f>
        <v>0.39149999999999996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135.5</v>
      </c>
      <c r="V303" s="307">
        <f>IFERROR(SUM(V301:V301),"0")</f>
        <v>140.4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93.5</v>
      </c>
      <c r="V305" s="306">
        <f>IFERROR(IF(U305="",0,CEILING((U305/$H305),1)*$H305),"")</f>
        <v>93.6</v>
      </c>
      <c r="W305" s="37">
        <f>IFERROR(IF(V305=0,"",ROUNDUP(V305/H305,0)*0.02175),"")</f>
        <v>0.26100000000000001</v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11.987179487179487</v>
      </c>
      <c r="V306" s="307">
        <f>IFERROR(V305/H305,"0")</f>
        <v>12</v>
      </c>
      <c r="W306" s="307">
        <f>IFERROR(IF(W305="",0,W305),"0")</f>
        <v>0.26100000000000001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93.5</v>
      </c>
      <c r="V307" s="307">
        <f>IFERROR(SUM(V305:V305),"0")</f>
        <v>93.6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44.5</v>
      </c>
      <c r="V310" s="306">
        <f>IFERROR(IF(U310="",0,CEILING((U310/$H310),1)*$H310),"")</f>
        <v>48</v>
      </c>
      <c r="W310" s="37">
        <f>IFERROR(IF(V310=0,"",ROUNDUP(V310/H310,0)*0.02175),"")</f>
        <v>8.6999999999999994E-2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3.7083333333333335</v>
      </c>
      <c r="V314" s="307">
        <f>IFERROR(V310/H310,"0")+IFERROR(V311/H311,"0")+IFERROR(V312/H312,"0")+IFERROR(V313/H313,"0")</f>
        <v>4</v>
      </c>
      <c r="W314" s="307">
        <f>IFERROR(IF(W310="",0,W310),"0")+IFERROR(IF(W311="",0,W311),"0")+IFERROR(IF(W312="",0,W312),"0")+IFERROR(IF(W313="",0,W313),"0")</f>
        <v>8.6999999999999994E-2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44.5</v>
      </c>
      <c r="V315" s="307">
        <f>IFERROR(SUM(V310:V313),"0")</f>
        <v>48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19.5</v>
      </c>
      <c r="V322" s="306">
        <f>IFERROR(IF(U322="",0,CEILING((U322/$H322),1)*$H322),"")</f>
        <v>23.4</v>
      </c>
      <c r="W322" s="37">
        <f>IFERROR(IF(V322=0,"",ROUNDUP(V322/H322,0)*0.02175),"")</f>
        <v>6.5250000000000002E-2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29.8</v>
      </c>
      <c r="V325" s="306">
        <f>IFERROR(IF(U325="",0,CEILING((U325/$H325),1)*$H325),"")</f>
        <v>31.2</v>
      </c>
      <c r="W325" s="37">
        <f>IFERROR(IF(V325=0,"",ROUNDUP(V325/H325,0)*0.00753),"")</f>
        <v>9.7890000000000005E-2</v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14.916666666666668</v>
      </c>
      <c r="V326" s="307">
        <f>IFERROR(V322/H322,"0")+IFERROR(V323/H323,"0")+IFERROR(V324/H324,"0")+IFERROR(V325/H325,"0")</f>
        <v>16</v>
      </c>
      <c r="W326" s="307">
        <f>IFERROR(IF(W322="",0,W322),"0")+IFERROR(IF(W323="",0,W323),"0")+IFERROR(IF(W324="",0,W324),"0")+IFERROR(IF(W325="",0,W325),"0")</f>
        <v>0.16314000000000001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49.3</v>
      </c>
      <c r="V327" s="307">
        <f>IFERROR(SUM(V322:V325),"0")</f>
        <v>54.599999999999994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138.5</v>
      </c>
      <c r="V340" s="306">
        <f t="shared" ref="V340:V352" si="15">IFERROR(IF(U340="",0,CEILING((U340/$H340),1)*$H340),"")</f>
        <v>138.6</v>
      </c>
      <c r="W340" s="37">
        <f>IFERROR(IF(V340=0,"",ROUNDUP(V340/H340,0)*0.00753),"")</f>
        <v>0.24849000000000002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151.5</v>
      </c>
      <c r="V342" s="306">
        <f t="shared" si="15"/>
        <v>155.4</v>
      </c>
      <c r="W342" s="37">
        <f>IFERROR(IF(V342=0,"",ROUNDUP(V342/H342,0)*0.00753),"")</f>
        <v>0.27861000000000002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308.00000000000011</v>
      </c>
      <c r="V343" s="306">
        <f t="shared" si="15"/>
        <v>309.12</v>
      </c>
      <c r="W343" s="37">
        <f>IFERROR(IF(V343=0,"",ROUNDUP(V343/H343,0)*0.00753),"")</f>
        <v>1.3855200000000001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74.55</v>
      </c>
      <c r="V345" s="306">
        <f t="shared" si="15"/>
        <v>75.600000000000009</v>
      </c>
      <c r="W345" s="37">
        <f t="shared" si="16"/>
        <v>0.18071999999999999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74.55</v>
      </c>
      <c r="V347" s="306">
        <f t="shared" si="15"/>
        <v>75.600000000000009</v>
      </c>
      <c r="W347" s="37">
        <f t="shared" si="16"/>
        <v>0.18071999999999999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74.55</v>
      </c>
      <c r="V351" s="306">
        <f t="shared" si="15"/>
        <v>75.600000000000009</v>
      </c>
      <c r="W351" s="37">
        <f t="shared" si="16"/>
        <v>0.18071999999999999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358.88095238095241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362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2.45478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821.65</v>
      </c>
      <c r="V354" s="307">
        <f>IFERROR(SUM(V340:V352),"0")</f>
        <v>829.92000000000007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96.5</v>
      </c>
      <c r="V383" s="306">
        <f t="shared" ref="V383:V389" si="17">IFERROR(IF(U383="",0,CEILING((U383/$H383),1)*$H383),"")</f>
        <v>96.600000000000009</v>
      </c>
      <c r="W383" s="37">
        <f>IFERROR(IF(V383=0,"",ROUNDUP(V383/H383,0)*0.00753),"")</f>
        <v>0.17319000000000001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27.3</v>
      </c>
      <c r="V388" s="306">
        <f t="shared" si="17"/>
        <v>27.3</v>
      </c>
      <c r="W388" s="37">
        <f>IFERROR(IF(V388=0,"",ROUNDUP(V388/H388,0)*0.00502),"")</f>
        <v>6.5259999999999999E-2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35.976190476190474</v>
      </c>
      <c r="V390" s="307">
        <f>IFERROR(V383/H383,"0")+IFERROR(V384/H384,"0")+IFERROR(V385/H385,"0")+IFERROR(V386/H386,"0")+IFERROR(V387/H387,"0")+IFERROR(V388/H388,"0")+IFERROR(V389/H389,"0")</f>
        <v>36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0.23845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123.8</v>
      </c>
      <c r="V391" s="307">
        <f>IFERROR(SUM(V383:V389),"0")</f>
        <v>123.9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52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144.5</v>
      </c>
      <c r="V404" s="306">
        <f t="shared" si="18"/>
        <v>147.84</v>
      </c>
      <c r="W404" s="37">
        <f>IFERROR(IF(V404=0,"",ROUNDUP(V404/H404,0)*0.01196),"")</f>
        <v>0.33488000000000001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27</v>
      </c>
      <c r="V405" s="306">
        <f t="shared" si="18"/>
        <v>31.68</v>
      </c>
      <c r="W405" s="37">
        <f>IFERROR(IF(V405=0,"",ROUNDUP(V405/H405,0)*0.01196),"")</f>
        <v>7.1760000000000004E-2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161</v>
      </c>
      <c r="V406" s="306">
        <f t="shared" si="18"/>
        <v>163.68</v>
      </c>
      <c r="W406" s="37">
        <f>IFERROR(IF(V406=0,"",ROUNDUP(V406/H406,0)*0.01196),"")</f>
        <v>0.37075999999999998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72.821969696969688</v>
      </c>
      <c r="V412" s="307">
        <f>IFERROR(V403/H403,"0")+IFERROR(V404/H404,"0")+IFERROR(V405/H405,"0")+IFERROR(V406/H406,"0")+IFERROR(V407/H407,"0")+IFERROR(V408/H408,"0")+IFERROR(V409/H409,"0")+IFERROR(V410/H410,"0")+IFERROR(V411/H411,"0")</f>
        <v>75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0.89700000000000002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384.5</v>
      </c>
      <c r="V413" s="307">
        <f>IFERROR(SUM(V403:V411),"0")</f>
        <v>396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90</v>
      </c>
      <c r="V415" s="306">
        <f>IFERROR(IF(U415="",0,CEILING((U415/$H415),1)*$H415),"")</f>
        <v>95.04</v>
      </c>
      <c r="W415" s="37">
        <f>IFERROR(IF(V415=0,"",ROUNDUP(V415/H415,0)*0.01196),"")</f>
        <v>0.21528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17.045454545454543</v>
      </c>
      <c r="V417" s="307">
        <f>IFERROR(V415/H415,"0")+IFERROR(V416/H416,"0")</f>
        <v>18</v>
      </c>
      <c r="W417" s="307">
        <f>IFERROR(IF(W415="",0,W415),"0")+IFERROR(IF(W416="",0,W416),"0")</f>
        <v>0.21528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90</v>
      </c>
      <c r="V418" s="307">
        <f>IFERROR(SUM(V415:V416),"0")</f>
        <v>95.04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91.5</v>
      </c>
      <c r="V420" s="306">
        <f t="shared" ref="V420:V425" si="19">IFERROR(IF(U420="",0,CEILING((U420/$H420),1)*$H420),"")</f>
        <v>95.04</v>
      </c>
      <c r="W420" s="37">
        <f>IFERROR(IF(V420=0,"",ROUNDUP(V420/H420,0)*0.01196),"")</f>
        <v>0.21528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87.5</v>
      </c>
      <c r="V421" s="306">
        <f t="shared" si="19"/>
        <v>89.76</v>
      </c>
      <c r="W421" s="37">
        <f>IFERROR(IF(V421=0,"",ROUNDUP(V421/H421,0)*0.01196),"")</f>
        <v>0.20332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97</v>
      </c>
      <c r="V422" s="306">
        <f t="shared" si="19"/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52.272727272727266</v>
      </c>
      <c r="V426" s="307">
        <f>IFERROR(V420/H420,"0")+IFERROR(V421/H421,"0")+IFERROR(V422/H422,"0")+IFERROR(V423/H423,"0")+IFERROR(V424/H424,"0")+IFERROR(V425/H425,"0")</f>
        <v>54</v>
      </c>
      <c r="W426" s="307">
        <f>IFERROR(IF(W420="",0,W420),"0")+IFERROR(IF(W421="",0,W421),"0")+IFERROR(IF(W422="",0,W422),"0")+IFERROR(IF(W423="",0,W423),"0")+IFERROR(IF(W424="",0,W424),"0")+IFERROR(IF(W425="",0,W425),"0")</f>
        <v>0.64583999999999997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276</v>
      </c>
      <c r="V427" s="307">
        <f>IFERROR(SUM(V420:V425),"0")</f>
        <v>285.12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22.5</v>
      </c>
      <c r="V437" s="306">
        <f>IFERROR(IF(U437="",0,CEILING((U437/$H437),1)*$H437),"")</f>
        <v>24</v>
      </c>
      <c r="W437" s="37">
        <f>IFERROR(IF(V437=0,"",ROUNDUP(V437/H437,0)*0.02175),"")</f>
        <v>4.3499999999999997E-2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1.875</v>
      </c>
      <c r="V438" s="307">
        <f>IFERROR(V436/H436,"0")+IFERROR(V437/H437,"0")</f>
        <v>2</v>
      </c>
      <c r="W438" s="307">
        <f>IFERROR(IF(W436="",0,W436),"0")+IFERROR(IF(W437="",0,W437),"0")</f>
        <v>4.3499999999999997E-2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22.5</v>
      </c>
      <c r="V439" s="307">
        <f>IFERROR(SUM(V436:V437),"0")</f>
        <v>24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65</v>
      </c>
      <c r="V456" s="306">
        <f>IFERROR(IF(U456="",0,CEILING((U456/$H456),1)*$H456),"")</f>
        <v>67.2</v>
      </c>
      <c r="W456" s="37">
        <f>IFERROR(IF(V456=0,"",ROUNDUP(V456/H456,0)*0.00753),"")</f>
        <v>0.12048</v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15.476190476190476</v>
      </c>
      <c r="V457" s="307">
        <f>IFERROR(V456/H456,"0")</f>
        <v>16</v>
      </c>
      <c r="W457" s="307">
        <f>IFERROR(IF(W456="",0,W456),"0")</f>
        <v>0.12048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65</v>
      </c>
      <c r="V458" s="307">
        <f>IFERROR(SUM(V456:V456),"0")</f>
        <v>67.2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1230</v>
      </c>
      <c r="V460" s="306">
        <f>IFERROR(IF(U460="",0,CEILING((U460/$H460),1)*$H460),"")</f>
        <v>1232.3999999999999</v>
      </c>
      <c r="W460" s="37">
        <f>IFERROR(IF(V460=0,"",ROUNDUP(V460/H460,0)*0.02175),"")</f>
        <v>3.4364999999999997</v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157.69230769230771</v>
      </c>
      <c r="V461" s="307">
        <f>IFERROR(V460/H460,"0")</f>
        <v>158</v>
      </c>
      <c r="W461" s="307">
        <f>IFERROR(IF(W460="",0,W460),"0")</f>
        <v>3.4364999999999997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1230</v>
      </c>
      <c r="V462" s="307">
        <f>IFERROR(SUM(V460:V460),"0")</f>
        <v>1232.3999999999999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17216.564999999999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17394.440000000002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18415.05504047166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18604.042999999998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34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19265.05504047166</v>
      </c>
      <c r="V466" s="307">
        <f>GrossWeightTotalR+PalletQtyTotalR*25</f>
        <v>19454.042999999998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3517.8270252257316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3552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39.140900000000002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135</v>
      </c>
      <c r="D473" s="47">
        <f>IFERROR(V52*1,"0")+IFERROR(V53*1,"0")+IFERROR(V54*1,"0")</f>
        <v>682.2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2102.6</v>
      </c>
      <c r="F473" s="47">
        <f>IFERROR(V120*1,"0")+IFERROR(V121*1,"0")+IFERROR(V122*1,"0")+IFERROR(V123*1,"0")</f>
        <v>488.7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365.40000000000003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2058.5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676.05000000000007</v>
      </c>
      <c r="K473" s="47">
        <f>IFERROR(V249*1,"0")+IFERROR(V250*1,"0")+IFERROR(V251*1,"0")+IFERROR(V252*1,"0")+IFERROR(V253*1,"0")+IFERROR(V254*1,"0")+IFERROR(V255*1,"0")+IFERROR(V259*1,"0")+IFERROR(V260*1,"0")</f>
        <v>97.2</v>
      </c>
      <c r="L473" s="47">
        <f>IFERROR(V265*1,"0")+IFERROR(V269*1,"0")+IFERROR(V270*1,"0")+IFERROR(V271*1,"0")+IFERROR(V275*1,"0")+IFERROR(V279*1,"0")</f>
        <v>1967.61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5665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102.60000000000001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829.92000000000007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123.9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776.16000000000008</v>
      </c>
      <c r="R473" s="47">
        <f>IFERROR(V436*1,"0")+IFERROR(V437*1,"0")+IFERROR(V441*1,"0")+IFERROR(V442*1,"0")+IFERROR(V446*1,"0")+IFERROR(V450*1,"0")+IFERROR(V451*1,"0")</f>
        <v>24</v>
      </c>
      <c r="S473" s="47">
        <f>IFERROR(V456*1,"0")+IFERROR(V460*1,"0")</f>
        <v>1299.5999999999999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2023-09-29T09:16:56Z</dcterms:modified>
</cp:coreProperties>
</file>