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8CF5FDA8-0941-4244-92C0-25B759C3A5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V417" i="2"/>
  <c r="W417" i="2" s="1"/>
  <c r="V416" i="2"/>
  <c r="U414" i="2"/>
  <c r="U413" i="2"/>
  <c r="V412" i="2"/>
  <c r="W412" i="2" s="1"/>
  <c r="V411" i="2"/>
  <c r="U409" i="2"/>
  <c r="U408" i="2"/>
  <c r="V407" i="2"/>
  <c r="W407" i="2" s="1"/>
  <c r="V406" i="2"/>
  <c r="U404" i="2"/>
  <c r="U403" i="2"/>
  <c r="V402" i="2"/>
  <c r="W402" i="2" s="1"/>
  <c r="V401" i="2"/>
  <c r="U397" i="2"/>
  <c r="U396" i="2"/>
  <c r="V395" i="2"/>
  <c r="W395" i="2" s="1"/>
  <c r="V394" i="2"/>
  <c r="U392" i="2"/>
  <c r="U391" i="2"/>
  <c r="V390" i="2"/>
  <c r="W390" i="2" s="1"/>
  <c r="V389" i="2"/>
  <c r="W389" i="2" s="1"/>
  <c r="V388" i="2"/>
  <c r="M388" i="2"/>
  <c r="V387" i="2"/>
  <c r="W387" i="2" s="1"/>
  <c r="V386" i="2"/>
  <c r="V385" i="2"/>
  <c r="W385" i="2" s="1"/>
  <c r="U383" i="2"/>
  <c r="U382" i="2"/>
  <c r="V381" i="2"/>
  <c r="W381" i="2" s="1"/>
  <c r="V380" i="2"/>
  <c r="W380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V368" i="2"/>
  <c r="W368" i="2" s="1"/>
  <c r="V367" i="2"/>
  <c r="U363" i="2"/>
  <c r="U362" i="2"/>
  <c r="V361" i="2"/>
  <c r="W361" i="2" s="1"/>
  <c r="V360" i="2"/>
  <c r="W360" i="2" s="1"/>
  <c r="V359" i="2"/>
  <c r="W359" i="2" s="1"/>
  <c r="V358" i="2"/>
  <c r="W358" i="2" s="1"/>
  <c r="V357" i="2"/>
  <c r="U355" i="2"/>
  <c r="U354" i="2"/>
  <c r="V353" i="2"/>
  <c r="W353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V330" i="2"/>
  <c r="V338" i="2" s="1"/>
  <c r="U328" i="2"/>
  <c r="U327" i="2"/>
  <c r="V326" i="2"/>
  <c r="V325" i="2"/>
  <c r="M431" i="2" s="1"/>
  <c r="U321" i="2"/>
  <c r="V320" i="2"/>
  <c r="U320" i="2"/>
  <c r="W319" i="2"/>
  <c r="V319" i="2"/>
  <c r="W318" i="2"/>
  <c r="V318" i="2"/>
  <c r="U316" i="2"/>
  <c r="U315" i="2"/>
  <c r="V314" i="2"/>
  <c r="W314" i="2" s="1"/>
  <c r="V313" i="2"/>
  <c r="W313" i="2" s="1"/>
  <c r="W312" i="2"/>
  <c r="V312" i="2"/>
  <c r="V311" i="2"/>
  <c r="V316" i="2" s="1"/>
  <c r="U309" i="2"/>
  <c r="V308" i="2"/>
  <c r="U308" i="2"/>
  <c r="W307" i="2"/>
  <c r="V307" i="2"/>
  <c r="W306" i="2"/>
  <c r="W308" i="2" s="1"/>
  <c r="V306" i="2"/>
  <c r="V309" i="2" s="1"/>
  <c r="U304" i="2"/>
  <c r="U303" i="2"/>
  <c r="V302" i="2"/>
  <c r="W302" i="2" s="1"/>
  <c r="V301" i="2"/>
  <c r="W301" i="2" s="1"/>
  <c r="V300" i="2"/>
  <c r="W300" i="2" s="1"/>
  <c r="V299" i="2"/>
  <c r="U296" i="2"/>
  <c r="U295" i="2"/>
  <c r="V294" i="2"/>
  <c r="V296" i="2" s="1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V274" i="2"/>
  <c r="W274" i="2" s="1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J431" i="2" s="1"/>
  <c r="U241" i="2"/>
  <c r="U240" i="2"/>
  <c r="V239" i="2"/>
  <c r="W239" i="2" s="1"/>
  <c r="V238" i="2"/>
  <c r="V241" i="2" s="1"/>
  <c r="U236" i="2"/>
  <c r="U235" i="2"/>
  <c r="V234" i="2"/>
  <c r="W234" i="2" s="1"/>
  <c r="V233" i="2"/>
  <c r="W233" i="2" s="1"/>
  <c r="V232" i="2"/>
  <c r="W232" i="2" s="1"/>
  <c r="V231" i="2"/>
  <c r="W231" i="2" s="1"/>
  <c r="V230" i="2"/>
  <c r="W230" i="2" s="1"/>
  <c r="V229" i="2"/>
  <c r="W229" i="2" s="1"/>
  <c r="V228" i="2"/>
  <c r="W228" i="2" s="1"/>
  <c r="U225" i="2"/>
  <c r="U224" i="2"/>
  <c r="V223" i="2"/>
  <c r="W223" i="2" s="1"/>
  <c r="V222" i="2"/>
  <c r="W222" i="2" s="1"/>
  <c r="V221" i="2"/>
  <c r="W221" i="2" s="1"/>
  <c r="V220" i="2"/>
  <c r="W220" i="2" s="1"/>
  <c r="U218" i="2"/>
  <c r="U217" i="2"/>
  <c r="V216" i="2"/>
  <c r="W216" i="2" s="1"/>
  <c r="V215" i="2"/>
  <c r="W215" i="2" s="1"/>
  <c r="V214" i="2"/>
  <c r="U212" i="2"/>
  <c r="U211" i="2"/>
  <c r="V210" i="2"/>
  <c r="W210" i="2" s="1"/>
  <c r="V209" i="2"/>
  <c r="W209" i="2" s="1"/>
  <c r="V208" i="2"/>
  <c r="W208" i="2" s="1"/>
  <c r="V207" i="2"/>
  <c r="W207" i="2" s="1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W195" i="2"/>
  <c r="V195" i="2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W137" i="2" s="1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V122" i="2"/>
  <c r="W122" i="2" s="1"/>
  <c r="V121" i="2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W82" i="2" s="1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U53" i="2"/>
  <c r="U52" i="2"/>
  <c r="V51" i="2"/>
  <c r="W51" i="2" s="1"/>
  <c r="V50" i="2"/>
  <c r="U46" i="2"/>
  <c r="U45" i="2"/>
  <c r="V44" i="2"/>
  <c r="V46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U24" i="2"/>
  <c r="U23" i="2"/>
  <c r="V22" i="2"/>
  <c r="H10" i="2"/>
  <c r="A9" i="2"/>
  <c r="J9" i="2" s="1"/>
  <c r="D7" i="2"/>
  <c r="N6" i="2"/>
  <c r="M2" i="2"/>
  <c r="D431" i="2" l="1"/>
  <c r="V218" i="2"/>
  <c r="V288" i="2"/>
  <c r="W344" i="2"/>
  <c r="V414" i="2"/>
  <c r="V420" i="2"/>
  <c r="W88" i="2"/>
  <c r="B431" i="2"/>
  <c r="W44" i="2"/>
  <c r="W45" i="2" s="1"/>
  <c r="V45" i="2"/>
  <c r="C431" i="2"/>
  <c r="V176" i="2"/>
  <c r="V212" i="2"/>
  <c r="W285" i="2"/>
  <c r="W287" i="2" s="1"/>
  <c r="V287" i="2"/>
  <c r="V304" i="2"/>
  <c r="N431" i="2"/>
  <c r="V363" i="2"/>
  <c r="O431" i="2"/>
  <c r="V391" i="2"/>
  <c r="V397" i="2"/>
  <c r="P431" i="2"/>
  <c r="V408" i="2"/>
  <c r="V23" i="2"/>
  <c r="V24" i="2"/>
  <c r="V59" i="2"/>
  <c r="W103" i="2"/>
  <c r="V110" i="2"/>
  <c r="V126" i="2"/>
  <c r="W121" i="2"/>
  <c r="W125" i="2" s="1"/>
  <c r="U425" i="2"/>
  <c r="U421" i="2"/>
  <c r="V32" i="2"/>
  <c r="W37" i="2"/>
  <c r="V37" i="2"/>
  <c r="V38" i="2"/>
  <c r="V53" i="2"/>
  <c r="W56" i="2"/>
  <c r="W59" i="2" s="1"/>
  <c r="V89" i="2"/>
  <c r="V88" i="2"/>
  <c r="V100" i="2"/>
  <c r="V111" i="2"/>
  <c r="V134" i="2"/>
  <c r="V153" i="2"/>
  <c r="V152" i="2"/>
  <c r="W159" i="2"/>
  <c r="V175" i="2"/>
  <c r="V202" i="2"/>
  <c r="W214" i="2"/>
  <c r="W217" i="2" s="1"/>
  <c r="V217" i="2"/>
  <c r="V225" i="2"/>
  <c r="I431" i="2"/>
  <c r="V235" i="2"/>
  <c r="V236" i="2"/>
  <c r="W244" i="2"/>
  <c r="W246" i="2" s="1"/>
  <c r="V246" i="2"/>
  <c r="W252" i="2"/>
  <c r="V257" i="2"/>
  <c r="W259" i="2"/>
  <c r="W260" i="2" s="1"/>
  <c r="W263" i="2"/>
  <c r="W264" i="2" s="1"/>
  <c r="V264" i="2"/>
  <c r="K431" i="2"/>
  <c r="V283" i="2"/>
  <c r="V292" i="2"/>
  <c r="W294" i="2"/>
  <c r="W295" i="2" s="1"/>
  <c r="W299" i="2"/>
  <c r="V321" i="2"/>
  <c r="W325" i="2"/>
  <c r="V328" i="2"/>
  <c r="W330" i="2"/>
  <c r="W352" i="2"/>
  <c r="W354" i="2" s="1"/>
  <c r="V354" i="2"/>
  <c r="V355" i="2"/>
  <c r="W367" i="2"/>
  <c r="W377" i="2" s="1"/>
  <c r="W382" i="2"/>
  <c r="W386" i="2"/>
  <c r="V392" i="2"/>
  <c r="W394" i="2"/>
  <c r="W396" i="2" s="1"/>
  <c r="V409" i="2"/>
  <c r="W416" i="2"/>
  <c r="W419" i="2" s="1"/>
  <c r="U424" i="2"/>
  <c r="V277" i="2"/>
  <c r="V278" i="2"/>
  <c r="W303" i="2"/>
  <c r="W320" i="2"/>
  <c r="V327" i="2"/>
  <c r="V378" i="2"/>
  <c r="H9" i="2"/>
  <c r="A10" i="2"/>
  <c r="W337" i="2"/>
  <c r="W235" i="2"/>
  <c r="W175" i="2"/>
  <c r="W224" i="2"/>
  <c r="W79" i="2"/>
  <c r="W110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V425" i="2" l="1"/>
  <c r="V421" i="2"/>
  <c r="W327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<sst xmlns="http://schemas.openxmlformats.org/spreadsheetml/2006/main" count="2539" uniqueCount="814">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</sst>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4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399" zoomScaleNormal="100" zoomScaleSheetLayoutView="100" workbookViewId="0">
      <selection activeCell="U428" sqref="U4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45116</v>
      </c>
      <c r="O5" s="79"/>
      <c r="Q5" s="80" t="s">
        <v>3</v>
      </c>
      <c r="R5" s="81"/>
      <c r="S5" s="82" t="s">
        <v>770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771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Воскресенье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0.33333333333333331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131">
        <v>4607091381986</v>
      </c>
      <c r="E73" s="131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131">
        <v>4680115881303</v>
      </c>
      <c r="E74" s="13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131">
        <v>4680115881402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04" t="s">
        <v>294</v>
      </c>
      <c r="N137" s="133"/>
      <c r="O137" s="133"/>
      <c r="P137" s="133"/>
      <c r="Q137" s="134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131">
        <v>4607091387445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05" t="s">
        <v>298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06" t="s">
        <v>301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131">
        <v>4607091386004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131">
        <v>4607091386073</v>
      </c>
      <c r="E141" s="131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08" t="s">
        <v>306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09" t="s">
        <v>309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131">
        <v>4607091387322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10" t="s">
        <v>309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131">
        <v>4607091387377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313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131">
        <v>4607091387353</v>
      </c>
      <c r="E145" s="131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12" t="s">
        <v>316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131">
        <v>4607091386011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319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131">
        <v>4607091387308</v>
      </c>
      <c r="E147" s="131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14" t="s">
        <v>322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131">
        <v>4607091387339</v>
      </c>
      <c r="E148" s="131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15" t="s">
        <v>325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131">
        <v>4680115881396</v>
      </c>
      <c r="E149" s="131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16" t="s">
        <v>328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131">
        <v>4607091387346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331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131">
        <v>4607091389807</v>
      </c>
      <c r="E151" s="131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18" t="s">
        <v>334</v>
      </c>
      <c r="N151" s="133"/>
      <c r="O151" s="133"/>
      <c r="P151" s="133"/>
      <c r="Q151" s="134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5" t="s">
        <v>43</v>
      </c>
      <c r="N153" s="136"/>
      <c r="O153" s="136"/>
      <c r="P153" s="136"/>
      <c r="Q153" s="136"/>
      <c r="R153" s="136"/>
      <c r="S153" s="137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130" t="s">
        <v>118</v>
      </c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131">
        <v>4680115880764</v>
      </c>
      <c r="E155" s="13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19" t="s">
        <v>337</v>
      </c>
      <c r="N155" s="133"/>
      <c r="O155" s="133"/>
      <c r="P155" s="133"/>
      <c r="Q155" s="134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5" t="s">
        <v>43</v>
      </c>
      <c r="N157" s="136"/>
      <c r="O157" s="136"/>
      <c r="P157" s="136"/>
      <c r="Q157" s="136"/>
      <c r="R157" s="136"/>
      <c r="S157" s="137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130" t="s">
        <v>74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131">
        <v>4680115882683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340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131">
        <v>4680115882690</v>
      </c>
      <c r="E160" s="131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21" t="s">
        <v>343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131">
        <v>4680115882669</v>
      </c>
      <c r="E161" s="131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22" t="s">
        <v>346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131">
        <v>4680115882676</v>
      </c>
      <c r="E162" s="131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23" t="s">
        <v>349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131">
        <v>4607091387193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4" t="s">
        <v>352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131">
        <v>4607091387230</v>
      </c>
      <c r="E164" s="131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5" t="s">
        <v>355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131">
        <v>4680115880993</v>
      </c>
      <c r="E165" s="131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6" t="s">
        <v>358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131">
        <v>4680115881761</v>
      </c>
      <c r="E166" s="131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27" t="s">
        <v>361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131">
        <v>4680115881563</v>
      </c>
      <c r="E167" s="131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28" t="s">
        <v>364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131">
        <v>4607091387285</v>
      </c>
      <c r="E168" s="131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9" t="s">
        <v>367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131">
        <v>4680115880986</v>
      </c>
      <c r="E169" s="131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30" t="s">
        <v>370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131">
        <v>4680115880207</v>
      </c>
      <c r="E170" s="131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31" t="s">
        <v>373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131">
        <v>4680115881785</v>
      </c>
      <c r="E171" s="131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32" t="s">
        <v>376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131">
        <v>4680115881679</v>
      </c>
      <c r="E172" s="131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33" t="s">
        <v>379</v>
      </c>
      <c r="N172" s="133"/>
      <c r="O172" s="133"/>
      <c r="P172" s="133"/>
      <c r="Q172" s="13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131">
        <v>4680115880191</v>
      </c>
      <c r="E173" s="131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34" t="s">
        <v>382</v>
      </c>
      <c r="N173" s="133"/>
      <c r="O173" s="133"/>
      <c r="P173" s="133"/>
      <c r="Q173" s="13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131">
        <v>4607091389845</v>
      </c>
      <c r="E174" s="131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35" t="s">
        <v>385</v>
      </c>
      <c r="N174" s="133"/>
      <c r="O174" s="133"/>
      <c r="P174" s="133"/>
      <c r="Q174" s="13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5" t="s">
        <v>43</v>
      </c>
      <c r="N175" s="136"/>
      <c r="O175" s="136"/>
      <c r="P175" s="136"/>
      <c r="Q175" s="136"/>
      <c r="R175" s="136"/>
      <c r="S175" s="137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130" t="s">
        <v>79</v>
      </c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131">
        <v>4680115881594</v>
      </c>
      <c r="E178" s="131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36" t="s">
        <v>388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131">
        <v>4680115882195</v>
      </c>
      <c r="E179" s="131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37" t="s">
        <v>391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131">
        <v>4680115881617</v>
      </c>
      <c r="E180" s="131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38" t="s">
        <v>394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131">
        <v>4680115882164</v>
      </c>
      <c r="E181" s="131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39" t="s">
        <v>397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131">
        <v>4680115881556</v>
      </c>
      <c r="E182" s="13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40" t="s">
        <v>400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131">
        <v>4607091387766</v>
      </c>
      <c r="E183" s="131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41" t="s">
        <v>403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131">
        <v>4607091387957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42" t="s">
        <v>406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131">
        <v>4607091387964</v>
      </c>
      <c r="E185" s="131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43" t="s">
        <v>409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131">
        <v>4680115880573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44" t="s">
        <v>412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131">
        <v>4680115880573</v>
      </c>
      <c r="E187" s="131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131">
        <v>4680115881587</v>
      </c>
      <c r="E188" s="131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131">
        <v>4680115880962</v>
      </c>
      <c r="E189" s="131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131">
        <v>4680115881228</v>
      </c>
      <c r="E190" s="131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131">
        <v>4680115881037</v>
      </c>
      <c r="E191" s="131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131">
        <v>4680115881211</v>
      </c>
      <c r="E192" s="131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131">
        <v>4680115881020</v>
      </c>
      <c r="E193" s="131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131">
        <v>4607091381672</v>
      </c>
      <c r="E194" s="131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252" t="s">
        <v>435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131">
        <v>4607091387537</v>
      </c>
      <c r="E195" s="131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53" t="s">
        <v>438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131">
        <v>4607091387513</v>
      </c>
      <c r="E196" s="131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54" t="s">
        <v>441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131">
        <v>4680115880092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444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131">
        <v>4680115880092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56" t="s">
        <v>446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131">
        <v>4680115880221</v>
      </c>
      <c r="E199" s="13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257" t="s">
        <v>449</v>
      </c>
      <c r="N199" s="133"/>
      <c r="O199" s="133"/>
      <c r="P199" s="133"/>
      <c r="Q199" s="13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131">
        <v>4680115880221</v>
      </c>
      <c r="E200" s="13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258" t="s">
        <v>449</v>
      </c>
      <c r="N200" s="133"/>
      <c r="O200" s="133"/>
      <c r="P200" s="133"/>
      <c r="Q200" s="1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131">
        <v>4680115880504</v>
      </c>
      <c r="E201" s="13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259" t="s">
        <v>453</v>
      </c>
      <c r="N201" s="133"/>
      <c r="O201" s="133"/>
      <c r="P201" s="133"/>
      <c r="Q201" s="13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5" t="s">
        <v>43</v>
      </c>
      <c r="N202" s="136"/>
      <c r="O202" s="136"/>
      <c r="P202" s="136"/>
      <c r="Q202" s="136"/>
      <c r="R202" s="136"/>
      <c r="S202" s="137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5" t="s">
        <v>43</v>
      </c>
      <c r="N203" s="136"/>
      <c r="O203" s="136"/>
      <c r="P203" s="136"/>
      <c r="Q203" s="136"/>
      <c r="R203" s="136"/>
      <c r="S203" s="137"/>
      <c r="T203" s="43" t="s">
        <v>0</v>
      </c>
      <c r="U203" s="44">
        <f>IFERROR(SUM(U178:U201),"0")</f>
        <v>0</v>
      </c>
      <c r="V203" s="44">
        <f>IFERROR(SUM(V178:V201),"0")</f>
        <v>0</v>
      </c>
      <c r="W203" s="43"/>
      <c r="X203" s="68"/>
      <c r="Y203" s="68"/>
    </row>
    <row r="204" spans="1:25" ht="14.25" customHeight="1" x14ac:dyDescent="0.25">
      <c r="A204" s="130" t="s">
        <v>253</v>
      </c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131">
        <v>4607091380880</v>
      </c>
      <c r="E205" s="131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260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131">
        <v>4607091384482</v>
      </c>
      <c r="E206" s="131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261" t="s">
        <v>458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131">
        <v>4607091380897</v>
      </c>
      <c r="E207" s="131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262" t="s">
        <v>461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131">
        <v>4680115880801</v>
      </c>
      <c r="E208" s="13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263" t="s">
        <v>464</v>
      </c>
      <c r="N208" s="133"/>
      <c r="O208" s="133"/>
      <c r="P208" s="133"/>
      <c r="Q208" s="13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131">
        <v>4680115880818</v>
      </c>
      <c r="E209" s="13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264" t="s">
        <v>467</v>
      </c>
      <c r="N209" s="133"/>
      <c r="O209" s="133"/>
      <c r="P209" s="133"/>
      <c r="Q209" s="13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131">
        <v>4680115880368</v>
      </c>
      <c r="E210" s="131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265" t="s">
        <v>470</v>
      </c>
      <c r="N210" s="133"/>
      <c r="O210" s="133"/>
      <c r="P210" s="133"/>
      <c r="Q210" s="13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5" t="s">
        <v>43</v>
      </c>
      <c r="N211" s="136"/>
      <c r="O211" s="136"/>
      <c r="P211" s="136"/>
      <c r="Q211" s="136"/>
      <c r="R211" s="136"/>
      <c r="S211" s="137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5" t="s">
        <v>43</v>
      </c>
      <c r="N212" s="136"/>
      <c r="O212" s="136"/>
      <c r="P212" s="136"/>
      <c r="Q212" s="136"/>
      <c r="R212" s="136"/>
      <c r="S212" s="137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130" t="s">
        <v>98</v>
      </c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131">
        <v>4607091388374</v>
      </c>
      <c r="E214" s="131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266" t="s">
        <v>473</v>
      </c>
      <c r="N214" s="133"/>
      <c r="O214" s="133"/>
      <c r="P214" s="133"/>
      <c r="Q214" s="13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131">
        <v>4607091388381</v>
      </c>
      <c r="E215" s="131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267" t="s">
        <v>476</v>
      </c>
      <c r="N215" s="133"/>
      <c r="O215" s="133"/>
      <c r="P215" s="133"/>
      <c r="Q215" s="13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131">
        <v>4607091388404</v>
      </c>
      <c r="E216" s="131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268" t="s">
        <v>479</v>
      </c>
      <c r="N216" s="133"/>
      <c r="O216" s="133"/>
      <c r="P216" s="133"/>
      <c r="Q216" s="13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5" t="s">
        <v>43</v>
      </c>
      <c r="N217" s="136"/>
      <c r="O217" s="136"/>
      <c r="P217" s="136"/>
      <c r="Q217" s="136"/>
      <c r="R217" s="136"/>
      <c r="S217" s="137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130" t="s">
        <v>480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131">
        <v>4680115880122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269" t="s">
        <v>483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131">
        <v>4680115881808</v>
      </c>
      <c r="E221" s="131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270" t="s">
        <v>487</v>
      </c>
      <c r="N221" s="133"/>
      <c r="O221" s="133"/>
      <c r="P221" s="133"/>
      <c r="Q221" s="13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131">
        <v>4680115881822</v>
      </c>
      <c r="E222" s="131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271" t="s">
        <v>490</v>
      </c>
      <c r="N222" s="133"/>
      <c r="O222" s="133"/>
      <c r="P222" s="133"/>
      <c r="Q222" s="13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131">
        <v>4680115880016</v>
      </c>
      <c r="E223" s="131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272" t="s">
        <v>493</v>
      </c>
      <c r="N223" s="133"/>
      <c r="O223" s="133"/>
      <c r="P223" s="133"/>
      <c r="Q223" s="134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129" t="s">
        <v>494</v>
      </c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66"/>
      <c r="Y226" s="66"/>
    </row>
    <row r="227" spans="1:25" ht="14.25" customHeight="1" x14ac:dyDescent="0.25">
      <c r="A227" s="130" t="s">
        <v>127</v>
      </c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131">
        <v>4607091387421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273" t="s">
        <v>497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131">
        <v>4607091387421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131">
        <v>4607091387452</v>
      </c>
      <c r="E230" s="131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275" t="s">
        <v>501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131">
        <v>4607091387452</v>
      </c>
      <c r="E231" s="131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276" t="s">
        <v>501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131">
        <v>4607091385984</v>
      </c>
      <c r="E232" s="131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277" t="s">
        <v>505</v>
      </c>
      <c r="N232" s="133"/>
      <c r="O232" s="133"/>
      <c r="P232" s="133"/>
      <c r="Q232" s="134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131">
        <v>4607091387438</v>
      </c>
      <c r="E233" s="131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278" t="s">
        <v>508</v>
      </c>
      <c r="N233" s="133"/>
      <c r="O233" s="133"/>
      <c r="P233" s="133"/>
      <c r="Q233" s="134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131">
        <v>4607091387469</v>
      </c>
      <c r="E234" s="131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279" t="s">
        <v>511</v>
      </c>
      <c r="N234" s="133"/>
      <c r="O234" s="133"/>
      <c r="P234" s="133"/>
      <c r="Q234" s="134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5" t="s">
        <v>43</v>
      </c>
      <c r="N235" s="136"/>
      <c r="O235" s="136"/>
      <c r="P235" s="136"/>
      <c r="Q235" s="136"/>
      <c r="R235" s="136"/>
      <c r="S235" s="137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130" t="s">
        <v>74</v>
      </c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131">
        <v>4607091387292</v>
      </c>
      <c r="E238" s="131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280" t="s">
        <v>514</v>
      </c>
      <c r="N238" s="133"/>
      <c r="O238" s="133"/>
      <c r="P238" s="133"/>
      <c r="Q238" s="13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131">
        <v>4607091387315</v>
      </c>
      <c r="E239" s="131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281" t="s">
        <v>517</v>
      </c>
      <c r="N239" s="133"/>
      <c r="O239" s="133"/>
      <c r="P239" s="133"/>
      <c r="Q239" s="13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5" t="s">
        <v>43</v>
      </c>
      <c r="N240" s="136"/>
      <c r="O240" s="136"/>
      <c r="P240" s="136"/>
      <c r="Q240" s="136"/>
      <c r="R240" s="136"/>
      <c r="S240" s="137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129" t="s">
        <v>518</v>
      </c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66"/>
      <c r="Y242" s="66"/>
    </row>
    <row r="243" spans="1:25" ht="14.25" customHeight="1" x14ac:dyDescent="0.25">
      <c r="A243" s="130" t="s">
        <v>74</v>
      </c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131">
        <v>4607091383232</v>
      </c>
      <c r="E244" s="131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282" t="s">
        <v>521</v>
      </c>
      <c r="N244" s="133"/>
      <c r="O244" s="133"/>
      <c r="P244" s="133"/>
      <c r="Q244" s="13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131">
        <v>4607091383836</v>
      </c>
      <c r="E245" s="131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283" t="s">
        <v>524</v>
      </c>
      <c r="N245" s="133"/>
      <c r="O245" s="133"/>
      <c r="P245" s="133"/>
      <c r="Q245" s="13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5" t="s">
        <v>43</v>
      </c>
      <c r="N246" s="136"/>
      <c r="O246" s="136"/>
      <c r="P246" s="136"/>
      <c r="Q246" s="136"/>
      <c r="R246" s="136"/>
      <c r="S246" s="137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5" t="s">
        <v>43</v>
      </c>
      <c r="N247" s="136"/>
      <c r="O247" s="136"/>
      <c r="P247" s="136"/>
      <c r="Q247" s="136"/>
      <c r="R247" s="136"/>
      <c r="S247" s="137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130" t="s">
        <v>79</v>
      </c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131">
        <v>4607091387919</v>
      </c>
      <c r="E249" s="131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284" t="s">
        <v>527</v>
      </c>
      <c r="N249" s="133"/>
      <c r="O249" s="133"/>
      <c r="P249" s="133"/>
      <c r="Q249" s="13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131">
        <v>4607091383942</v>
      </c>
      <c r="E250" s="131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285" t="s">
        <v>530</v>
      </c>
      <c r="N250" s="133"/>
      <c r="O250" s="133"/>
      <c r="P250" s="133"/>
      <c r="Q250" s="13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131">
        <v>4607091383959</v>
      </c>
      <c r="E251" s="131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286" t="s">
        <v>533</v>
      </c>
      <c r="N251" s="133"/>
      <c r="O251" s="133"/>
      <c r="P251" s="133"/>
      <c r="Q251" s="134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130" t="s">
        <v>253</v>
      </c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131">
        <v>4607091388831</v>
      </c>
      <c r="E255" s="131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28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33"/>
      <c r="O255" s="133"/>
      <c r="P255" s="133"/>
      <c r="Q255" s="134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130" t="s">
        <v>98</v>
      </c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131">
        <v>4607091383102</v>
      </c>
      <c r="E259" s="131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288" t="s">
        <v>538</v>
      </c>
      <c r="N259" s="133"/>
      <c r="O259" s="133"/>
      <c r="P259" s="133"/>
      <c r="Q259" s="134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130" t="s">
        <v>112</v>
      </c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131">
        <v>4607091389142</v>
      </c>
      <c r="E263" s="131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289" t="s">
        <v>541</v>
      </c>
      <c r="N263" s="133"/>
      <c r="O263" s="133"/>
      <c r="P263" s="133"/>
      <c r="Q263" s="13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5" t="s">
        <v>43</v>
      </c>
      <c r="N264" s="136"/>
      <c r="O264" s="136"/>
      <c r="P264" s="136"/>
      <c r="Q264" s="136"/>
      <c r="R264" s="136"/>
      <c r="S264" s="13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5" t="s">
        <v>43</v>
      </c>
      <c r="N265" s="136"/>
      <c r="O265" s="136"/>
      <c r="P265" s="136"/>
      <c r="Q265" s="136"/>
      <c r="R265" s="136"/>
      <c r="S265" s="13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128" t="s">
        <v>543</v>
      </c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55"/>
      <c r="Y266" s="55"/>
    </row>
    <row r="267" spans="1:25" ht="16.5" customHeight="1" x14ac:dyDescent="0.25">
      <c r="A267" s="129" t="s">
        <v>544</v>
      </c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66"/>
      <c r="Y267" s="66"/>
    </row>
    <row r="268" spans="1:25" ht="14.25" customHeight="1" x14ac:dyDescent="0.25">
      <c r="A268" s="130" t="s">
        <v>127</v>
      </c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131">
        <v>4607091383997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290" t="s">
        <v>547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131">
        <v>4607091383997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291" t="s">
        <v>547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131">
        <v>4607091384130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292" t="s">
        <v>551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131">
        <v>4607091384130</v>
      </c>
      <c r="E272" s="131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293" t="s">
        <v>551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4500</v>
      </c>
      <c r="V272" s="56">
        <f t="shared" si="13"/>
        <v>4500</v>
      </c>
      <c r="W272" s="42">
        <f>IFERROR(IF(V272=0,"",ROUNDUP(V272/H272,0)*0.02175),"")</f>
        <v>6.5249999999999995</v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131">
        <v>4607091384147</v>
      </c>
      <c r="E273" s="131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131">
        <v>4607091384147</v>
      </c>
      <c r="E274" s="131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295" t="s">
        <v>555</v>
      </c>
      <c r="N274" s="133"/>
      <c r="O274" s="133"/>
      <c r="P274" s="133"/>
      <c r="Q274" s="134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131">
        <v>4607091384154</v>
      </c>
      <c r="E275" s="131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296" t="s">
        <v>559</v>
      </c>
      <c r="N275" s="133"/>
      <c r="O275" s="133"/>
      <c r="P275" s="133"/>
      <c r="Q275" s="134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131">
        <v>4607091384161</v>
      </c>
      <c r="E276" s="131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297" t="s">
        <v>562</v>
      </c>
      <c r="N276" s="133"/>
      <c r="O276" s="133"/>
      <c r="P276" s="133"/>
      <c r="Q276" s="134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5" t="s">
        <v>43</v>
      </c>
      <c r="N277" s="136"/>
      <c r="O277" s="136"/>
      <c r="P277" s="136"/>
      <c r="Q277" s="136"/>
      <c r="R277" s="136"/>
      <c r="S277" s="137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300</v>
      </c>
      <c r="V277" s="44">
        <f>IFERROR(V269/H269,"0")+IFERROR(V270/H270,"0")+IFERROR(V271/H271,"0")+IFERROR(V272/H272,"0")+IFERROR(V273/H273,"0")+IFERROR(V274/H274,"0")+IFERROR(V275/H275,"0")+IFERROR(V276/H276,"0")</f>
        <v>300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6.5249999999999995</v>
      </c>
      <c r="X277" s="68"/>
      <c r="Y277" s="68"/>
    </row>
    <row r="278" spans="1:25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5" t="s">
        <v>43</v>
      </c>
      <c r="N278" s="136"/>
      <c r="O278" s="136"/>
      <c r="P278" s="136"/>
      <c r="Q278" s="136"/>
      <c r="R278" s="136"/>
      <c r="S278" s="137"/>
      <c r="T278" s="43" t="s">
        <v>0</v>
      </c>
      <c r="U278" s="44">
        <f>IFERROR(SUM(U269:U276),"0")</f>
        <v>4500</v>
      </c>
      <c r="V278" s="44">
        <f>IFERROR(SUM(V269:V276),"0")</f>
        <v>4500</v>
      </c>
      <c r="W278" s="43"/>
      <c r="X278" s="68"/>
      <c r="Y278" s="68"/>
    </row>
    <row r="279" spans="1:25" ht="14.25" customHeight="1" x14ac:dyDescent="0.25">
      <c r="A279" s="130" t="s">
        <v>118</v>
      </c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131">
        <v>4607091383980</v>
      </c>
      <c r="E280" s="131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298" t="s">
        <v>565</v>
      </c>
      <c r="N280" s="133"/>
      <c r="O280" s="133"/>
      <c r="P280" s="133"/>
      <c r="Q280" s="13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131">
        <v>4607091384178</v>
      </c>
      <c r="E281" s="131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299" t="s">
        <v>568</v>
      </c>
      <c r="N281" s="133"/>
      <c r="O281" s="133"/>
      <c r="P281" s="133"/>
      <c r="Q281" s="134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5" t="s">
        <v>43</v>
      </c>
      <c r="N282" s="136"/>
      <c r="O282" s="136"/>
      <c r="P282" s="136"/>
      <c r="Q282" s="136"/>
      <c r="R282" s="136"/>
      <c r="S282" s="137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5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5" t="s">
        <v>43</v>
      </c>
      <c r="N283" s="136"/>
      <c r="O283" s="136"/>
      <c r="P283" s="136"/>
      <c r="Q283" s="136"/>
      <c r="R283" s="136"/>
      <c r="S283" s="137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5" ht="14.25" customHeight="1" x14ac:dyDescent="0.25">
      <c r="A284" s="130" t="s">
        <v>74</v>
      </c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131">
        <v>4607091384833</v>
      </c>
      <c r="E285" s="131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300" t="s">
        <v>571</v>
      </c>
      <c r="N285" s="133"/>
      <c r="O285" s="133"/>
      <c r="P285" s="133"/>
      <c r="Q285" s="134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131">
        <v>4607091384857</v>
      </c>
      <c r="E286" s="131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301" t="s">
        <v>574</v>
      </c>
      <c r="N286" s="133"/>
      <c r="O286" s="133"/>
      <c r="P286" s="133"/>
      <c r="Q286" s="134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130" t="s">
        <v>79</v>
      </c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131">
        <v>4607091384260</v>
      </c>
      <c r="E290" s="131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302" t="s">
        <v>577</v>
      </c>
      <c r="N290" s="133"/>
      <c r="O290" s="133"/>
      <c r="P290" s="133"/>
      <c r="Q290" s="134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130" t="s">
        <v>253</v>
      </c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131">
        <v>4607091384673</v>
      </c>
      <c r="E294" s="131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303" t="s">
        <v>580</v>
      </c>
      <c r="N294" s="133"/>
      <c r="O294" s="133"/>
      <c r="P294" s="133"/>
      <c r="Q294" s="13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5" t="s">
        <v>43</v>
      </c>
      <c r="N295" s="136"/>
      <c r="O295" s="136"/>
      <c r="P295" s="136"/>
      <c r="Q295" s="136"/>
      <c r="R295" s="136"/>
      <c r="S295" s="137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5" t="s">
        <v>43</v>
      </c>
      <c r="N296" s="136"/>
      <c r="O296" s="136"/>
      <c r="P296" s="136"/>
      <c r="Q296" s="136"/>
      <c r="R296" s="136"/>
      <c r="S296" s="137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129" t="s">
        <v>581</v>
      </c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66"/>
      <c r="Y297" s="66"/>
    </row>
    <row r="298" spans="1:25" ht="14.25" customHeight="1" x14ac:dyDescent="0.25">
      <c r="A298" s="130" t="s">
        <v>127</v>
      </c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131">
        <v>4680115881907</v>
      </c>
      <c r="E299" s="1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304" t="s">
        <v>584</v>
      </c>
      <c r="N299" s="133"/>
      <c r="O299" s="133"/>
      <c r="P299" s="133"/>
      <c r="Q299" s="134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131">
        <v>4607091384185</v>
      </c>
      <c r="E300" s="131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305" t="s">
        <v>587</v>
      </c>
      <c r="N300" s="133"/>
      <c r="O300" s="133"/>
      <c r="P300" s="133"/>
      <c r="Q300" s="134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131">
        <v>4607091384192</v>
      </c>
      <c r="E301" s="131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306" t="s">
        <v>590</v>
      </c>
      <c r="N301" s="133"/>
      <c r="O301" s="133"/>
      <c r="P301" s="133"/>
      <c r="Q301" s="13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131">
        <v>4607091384680</v>
      </c>
      <c r="E302" s="131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307" t="s">
        <v>593</v>
      </c>
      <c r="N302" s="133"/>
      <c r="O302" s="133"/>
      <c r="P302" s="133"/>
      <c r="Q302" s="13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5" t="s">
        <v>43</v>
      </c>
      <c r="N303" s="136"/>
      <c r="O303" s="136"/>
      <c r="P303" s="136"/>
      <c r="Q303" s="136"/>
      <c r="R303" s="136"/>
      <c r="S303" s="137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5" t="s">
        <v>43</v>
      </c>
      <c r="N304" s="136"/>
      <c r="O304" s="136"/>
      <c r="P304" s="136"/>
      <c r="Q304" s="136"/>
      <c r="R304" s="136"/>
      <c r="S304" s="137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130" t="s">
        <v>74</v>
      </c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131">
        <v>4607091384802</v>
      </c>
      <c r="E306" s="131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308" t="s">
        <v>596</v>
      </c>
      <c r="N306" s="133"/>
      <c r="O306" s="133"/>
      <c r="P306" s="133"/>
      <c r="Q306" s="13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131">
        <v>4607091384826</v>
      </c>
      <c r="E307" s="131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309" t="s">
        <v>599</v>
      </c>
      <c r="N307" s="133"/>
      <c r="O307" s="133"/>
      <c r="P307" s="133"/>
      <c r="Q307" s="134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5" t="s">
        <v>43</v>
      </c>
      <c r="N308" s="136"/>
      <c r="O308" s="136"/>
      <c r="P308" s="136"/>
      <c r="Q308" s="136"/>
      <c r="R308" s="136"/>
      <c r="S308" s="137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5" t="s">
        <v>43</v>
      </c>
      <c r="N309" s="136"/>
      <c r="O309" s="136"/>
      <c r="P309" s="136"/>
      <c r="Q309" s="136"/>
      <c r="R309" s="136"/>
      <c r="S309" s="137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130" t="s">
        <v>79</v>
      </c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131">
        <v>4680115881976</v>
      </c>
      <c r="E311" s="131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310" t="s">
        <v>602</v>
      </c>
      <c r="N311" s="133"/>
      <c r="O311" s="133"/>
      <c r="P311" s="133"/>
      <c r="Q311" s="134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131">
        <v>4680115881969</v>
      </c>
      <c r="E312" s="131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311" t="s">
        <v>605</v>
      </c>
      <c r="N312" s="133"/>
      <c r="O312" s="133"/>
      <c r="P312" s="133"/>
      <c r="Q312" s="134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131">
        <v>4607091384246</v>
      </c>
      <c r="E313" s="131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312" t="s">
        <v>608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131">
        <v>4607091384253</v>
      </c>
      <c r="E314" s="131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313" t="s">
        <v>611</v>
      </c>
      <c r="N314" s="133"/>
      <c r="O314" s="133"/>
      <c r="P314" s="133"/>
      <c r="Q314" s="134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5" t="s">
        <v>43</v>
      </c>
      <c r="N316" s="136"/>
      <c r="O316" s="136"/>
      <c r="P316" s="136"/>
      <c r="Q316" s="136"/>
      <c r="R316" s="136"/>
      <c r="S316" s="137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130" t="s">
        <v>253</v>
      </c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131">
        <v>4607091389357</v>
      </c>
      <c r="E318" s="131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314" t="s">
        <v>614</v>
      </c>
      <c r="N318" s="133"/>
      <c r="O318" s="133"/>
      <c r="P318" s="133"/>
      <c r="Q318" s="13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131">
        <v>4607091389357</v>
      </c>
      <c r="E319" s="131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315" t="s">
        <v>614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5" t="s">
        <v>43</v>
      </c>
      <c r="N320" s="136"/>
      <c r="O320" s="136"/>
      <c r="P320" s="136"/>
      <c r="Q320" s="136"/>
      <c r="R320" s="136"/>
      <c r="S320" s="137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128" t="s">
        <v>616</v>
      </c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55"/>
      <c r="Y322" s="55"/>
    </row>
    <row r="323" spans="1:25" ht="16.5" customHeight="1" x14ac:dyDescent="0.25">
      <c r="A323" s="129" t="s">
        <v>617</v>
      </c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66"/>
      <c r="Y323" s="66"/>
    </row>
    <row r="324" spans="1:25" ht="14.25" customHeight="1" x14ac:dyDescent="0.25">
      <c r="A324" s="130" t="s">
        <v>127</v>
      </c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131">
        <v>4607091389708</v>
      </c>
      <c r="E325" s="131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316" t="s">
        <v>620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131">
        <v>4607091389692</v>
      </c>
      <c r="E326" s="131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317" t="s">
        <v>623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5" t="s">
        <v>43</v>
      </c>
      <c r="N327" s="136"/>
      <c r="O327" s="136"/>
      <c r="P327" s="136"/>
      <c r="Q327" s="136"/>
      <c r="R327" s="136"/>
      <c r="S327" s="137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5" t="s">
        <v>43</v>
      </c>
      <c r="N328" s="136"/>
      <c r="O328" s="136"/>
      <c r="P328" s="136"/>
      <c r="Q328" s="136"/>
      <c r="R328" s="136"/>
      <c r="S328" s="137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130" t="s">
        <v>74</v>
      </c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131">
        <v>4607091389753</v>
      </c>
      <c r="E330" s="131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318" t="s">
        <v>626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131">
        <v>4607091389760</v>
      </c>
      <c r="E331" s="131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319" t="s">
        <v>629</v>
      </c>
      <c r="N331" s="133"/>
      <c r="O331" s="133"/>
      <c r="P331" s="133"/>
      <c r="Q331" s="134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131">
        <v>4607091389746</v>
      </c>
      <c r="E332" s="131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320" t="s">
        <v>632</v>
      </c>
      <c r="N332" s="133"/>
      <c r="O332" s="133"/>
      <c r="P332" s="133"/>
      <c r="Q332" s="134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131">
        <v>4607091384338</v>
      </c>
      <c r="E333" s="131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321" t="s">
        <v>635</v>
      </c>
      <c r="N333" s="133"/>
      <c r="O333" s="133"/>
      <c r="P333" s="133"/>
      <c r="Q333" s="134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131">
        <v>4607091389524</v>
      </c>
      <c r="E334" s="131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322" t="s">
        <v>638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131">
        <v>4607091384345</v>
      </c>
      <c r="E335" s="131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323" t="s">
        <v>641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131">
        <v>4607091389531</v>
      </c>
      <c r="E336" s="131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324" t="s">
        <v>644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5" t="s">
        <v>43</v>
      </c>
      <c r="N337" s="136"/>
      <c r="O337" s="136"/>
      <c r="P337" s="136"/>
      <c r="Q337" s="136"/>
      <c r="R337" s="136"/>
      <c r="S337" s="137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130" t="s">
        <v>79</v>
      </c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131">
        <v>4607091389685</v>
      </c>
      <c r="E340" s="131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325" t="s">
        <v>647</v>
      </c>
      <c r="N340" s="133"/>
      <c r="O340" s="133"/>
      <c r="P340" s="133"/>
      <c r="Q340" s="13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131">
        <v>4607091389654</v>
      </c>
      <c r="E341" s="131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326" t="s">
        <v>650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131">
        <v>4607091384352</v>
      </c>
      <c r="E342" s="131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327" t="s">
        <v>653</v>
      </c>
      <c r="N342" s="133"/>
      <c r="O342" s="133"/>
      <c r="P342" s="133"/>
      <c r="Q342" s="13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131">
        <v>4607091389661</v>
      </c>
      <c r="E343" s="131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328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33"/>
      <c r="O343" s="133"/>
      <c r="P343" s="133"/>
      <c r="Q343" s="13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5" t="s">
        <v>43</v>
      </c>
      <c r="N344" s="136"/>
      <c r="O344" s="136"/>
      <c r="P344" s="136"/>
      <c r="Q344" s="136"/>
      <c r="R344" s="136"/>
      <c r="S344" s="137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5" t="s">
        <v>43</v>
      </c>
      <c r="N345" s="136"/>
      <c r="O345" s="136"/>
      <c r="P345" s="136"/>
      <c r="Q345" s="136"/>
      <c r="R345" s="136"/>
      <c r="S345" s="137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130" t="s">
        <v>253</v>
      </c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131">
        <v>4680115881648</v>
      </c>
      <c r="E347" s="131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329" t="s">
        <v>658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129" t="s">
        <v>659</v>
      </c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66"/>
      <c r="Y350" s="66"/>
    </row>
    <row r="351" spans="1:25" ht="14.25" customHeight="1" x14ac:dyDescent="0.25">
      <c r="A351" s="130" t="s">
        <v>118</v>
      </c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131">
        <v>4607091389388</v>
      </c>
      <c r="E352" s="131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330" t="s">
        <v>662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131">
        <v>4607091389364</v>
      </c>
      <c r="E353" s="131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331" t="s">
        <v>665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5" t="s">
        <v>43</v>
      </c>
      <c r="N354" s="136"/>
      <c r="O354" s="136"/>
      <c r="P354" s="136"/>
      <c r="Q354" s="136"/>
      <c r="R354" s="136"/>
      <c r="S354" s="137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5" t="s">
        <v>43</v>
      </c>
      <c r="N355" s="136"/>
      <c r="O355" s="136"/>
      <c r="P355" s="136"/>
      <c r="Q355" s="136"/>
      <c r="R355" s="136"/>
      <c r="S355" s="137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130" t="s">
        <v>74</v>
      </c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131">
        <v>4607091389739</v>
      </c>
      <c r="E357" s="1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332" t="s">
        <v>668</v>
      </c>
      <c r="N357" s="133"/>
      <c r="O357" s="133"/>
      <c r="P357" s="133"/>
      <c r="Q357" s="134"/>
      <c r="R357" s="40" t="s">
        <v>48</v>
      </c>
      <c r="S357" s="40" t="s">
        <v>48</v>
      </c>
      <c r="T357" s="41" t="s">
        <v>0</v>
      </c>
      <c r="U357" s="59">
        <v>600</v>
      </c>
      <c r="V357" s="56">
        <f>IFERROR(IF(U357="",0,CEILING((U357/$H357),1)*$H357),"")</f>
        <v>600.6</v>
      </c>
      <c r="W357" s="42">
        <f>IFERROR(IF(V357=0,"",ROUNDUP(V357/H357,0)*0.00753),"")</f>
        <v>1.0767900000000001</v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131">
        <v>4607091389425</v>
      </c>
      <c r="E358" s="13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33" t="s">
        <v>671</v>
      </c>
      <c r="N358" s="133"/>
      <c r="O358" s="133"/>
      <c r="P358" s="133"/>
      <c r="Q358" s="134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131">
        <v>4680115880771</v>
      </c>
      <c r="E359" s="131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34" t="s">
        <v>674</v>
      </c>
      <c r="N359" s="133"/>
      <c r="O359" s="133"/>
      <c r="P359" s="133"/>
      <c r="Q359" s="134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131">
        <v>4607091389500</v>
      </c>
      <c r="E360" s="131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335" t="s">
        <v>677</v>
      </c>
      <c r="N360" s="133"/>
      <c r="O360" s="133"/>
      <c r="P360" s="133"/>
      <c r="Q360" s="134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131">
        <v>4680115881983</v>
      </c>
      <c r="E361" s="131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336" t="s">
        <v>680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5" t="s">
        <v>43</v>
      </c>
      <c r="N362" s="136"/>
      <c r="O362" s="136"/>
      <c r="P362" s="136"/>
      <c r="Q362" s="136"/>
      <c r="R362" s="136"/>
      <c r="S362" s="137"/>
      <c r="T362" s="43" t="s">
        <v>42</v>
      </c>
      <c r="U362" s="44">
        <f>IFERROR(U357/H357,"0")+IFERROR(U358/H358,"0")+IFERROR(U359/H359,"0")+IFERROR(U360/H360,"0")+IFERROR(U361/H361,"0")</f>
        <v>142.85714285714286</v>
      </c>
      <c r="V362" s="44">
        <f>IFERROR(V357/H357,"0")+IFERROR(V358/H358,"0")+IFERROR(V359/H359,"0")+IFERROR(V360/H360,"0")+IFERROR(V361/H361,"0")</f>
        <v>143</v>
      </c>
      <c r="W362" s="44">
        <f>IFERROR(IF(W357="",0,W357),"0")+IFERROR(IF(W358="",0,W358),"0")+IFERROR(IF(W359="",0,W359),"0")+IFERROR(IF(W360="",0,W360),"0")+IFERROR(IF(W361="",0,W361),"0")</f>
        <v>1.0767900000000001</v>
      </c>
      <c r="X362" s="68"/>
      <c r="Y362" s="68"/>
    </row>
    <row r="363" spans="1:25" x14ac:dyDescent="0.2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5" t="s">
        <v>43</v>
      </c>
      <c r="N363" s="136"/>
      <c r="O363" s="136"/>
      <c r="P363" s="136"/>
      <c r="Q363" s="136"/>
      <c r="R363" s="136"/>
      <c r="S363" s="137"/>
      <c r="T363" s="43" t="s">
        <v>0</v>
      </c>
      <c r="U363" s="44">
        <f>IFERROR(SUM(U357:U361),"0")</f>
        <v>600</v>
      </c>
      <c r="V363" s="44">
        <f>IFERROR(SUM(V357:V361),"0")</f>
        <v>600.6</v>
      </c>
      <c r="W363" s="43"/>
      <c r="X363" s="68"/>
      <c r="Y363" s="68"/>
    </row>
    <row r="364" spans="1:25" ht="27.75" customHeight="1" x14ac:dyDescent="0.2">
      <c r="A364" s="128" t="s">
        <v>681</v>
      </c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55"/>
      <c r="Y364" s="55"/>
    </row>
    <row r="365" spans="1:25" ht="16.5" customHeight="1" x14ac:dyDescent="0.25">
      <c r="A365" s="129" t="s">
        <v>681</v>
      </c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66"/>
      <c r="Y365" s="66"/>
    </row>
    <row r="366" spans="1:25" ht="14.25" customHeight="1" x14ac:dyDescent="0.25">
      <c r="A366" s="130" t="s">
        <v>127</v>
      </c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131">
        <v>4680115882782</v>
      </c>
      <c r="E367" s="131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337" t="s">
        <v>684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131">
        <v>4607091389067</v>
      </c>
      <c r="E368" s="131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338" t="s">
        <v>687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131">
        <v>4607091383522</v>
      </c>
      <c r="E369" s="131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339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131">
        <v>4607091384437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340" t="s">
        <v>692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131">
        <v>4607091389104</v>
      </c>
      <c r="E371" s="131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341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33"/>
      <c r="O371" s="133"/>
      <c r="P371" s="133"/>
      <c r="Q371" s="134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131">
        <v>4607091389036</v>
      </c>
      <c r="E372" s="131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342" t="s">
        <v>697</v>
      </c>
      <c r="N372" s="133"/>
      <c r="O372" s="133"/>
      <c r="P372" s="133"/>
      <c r="Q372" s="134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131">
        <v>4680115880603</v>
      </c>
      <c r="E373" s="131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343" t="s">
        <v>700</v>
      </c>
      <c r="N373" s="133"/>
      <c r="O373" s="133"/>
      <c r="P373" s="133"/>
      <c r="Q373" s="134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131">
        <v>4607091389999</v>
      </c>
      <c r="E374" s="131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344" t="s">
        <v>703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131">
        <v>4607091389098</v>
      </c>
      <c r="E375" s="13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345" t="s">
        <v>706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131">
        <v>4607091389982</v>
      </c>
      <c r="E376" s="131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346" t="s">
        <v>709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9"/>
      <c r="M377" s="135" t="s">
        <v>43</v>
      </c>
      <c r="N377" s="136"/>
      <c r="O377" s="136"/>
      <c r="P377" s="136"/>
      <c r="Q377" s="136"/>
      <c r="R377" s="136"/>
      <c r="S377" s="137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9"/>
      <c r="M378" s="135" t="s">
        <v>43</v>
      </c>
      <c r="N378" s="136"/>
      <c r="O378" s="136"/>
      <c r="P378" s="136"/>
      <c r="Q378" s="136"/>
      <c r="R378" s="136"/>
      <c r="S378" s="137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130" t="s">
        <v>118</v>
      </c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131">
        <v>4607091388930</v>
      </c>
      <c r="E380" s="131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347" t="s">
        <v>712</v>
      </c>
      <c r="N380" s="133"/>
      <c r="O380" s="133"/>
      <c r="P380" s="133"/>
      <c r="Q380" s="134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131">
        <v>4680115880054</v>
      </c>
      <c r="E381" s="131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348" t="s">
        <v>715</v>
      </c>
      <c r="N381" s="133"/>
      <c r="O381" s="133"/>
      <c r="P381" s="133"/>
      <c r="Q381" s="134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9"/>
      <c r="M382" s="135" t="s">
        <v>43</v>
      </c>
      <c r="N382" s="136"/>
      <c r="O382" s="136"/>
      <c r="P382" s="136"/>
      <c r="Q382" s="136"/>
      <c r="R382" s="136"/>
      <c r="S382" s="137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9"/>
      <c r="M383" s="135" t="s">
        <v>43</v>
      </c>
      <c r="N383" s="136"/>
      <c r="O383" s="136"/>
      <c r="P383" s="136"/>
      <c r="Q383" s="136"/>
      <c r="R383" s="136"/>
      <c r="S383" s="137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130" t="s">
        <v>74</v>
      </c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131">
        <v>4680115882072</v>
      </c>
      <c r="E385" s="131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349" t="s">
        <v>718</v>
      </c>
      <c r="N385" s="133"/>
      <c r="O385" s="133"/>
      <c r="P385" s="133"/>
      <c r="Q385" s="13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131">
        <v>4680115882102</v>
      </c>
      <c r="E386" s="131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350" t="s">
        <v>721</v>
      </c>
      <c r="N386" s="133"/>
      <c r="O386" s="133"/>
      <c r="P386" s="133"/>
      <c r="Q386" s="13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131">
        <v>4680115882096</v>
      </c>
      <c r="E387" s="131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351" t="s">
        <v>724</v>
      </c>
      <c r="N387" s="133"/>
      <c r="O387" s="133"/>
      <c r="P387" s="133"/>
      <c r="Q387" s="13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131">
        <v>4607091383348</v>
      </c>
      <c r="E388" s="131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352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33"/>
      <c r="O388" s="133"/>
      <c r="P388" s="133"/>
      <c r="Q388" s="134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131">
        <v>4607091383386</v>
      </c>
      <c r="E389" s="131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353" t="s">
        <v>729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131">
        <v>4607091383355</v>
      </c>
      <c r="E390" s="131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354" t="s">
        <v>732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130" t="s">
        <v>79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131">
        <v>4607091383409</v>
      </c>
      <c r="E394" s="131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355" t="s">
        <v>735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131">
        <v>4607091383416</v>
      </c>
      <c r="E395" s="131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356" t="s">
        <v>738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128" t="s">
        <v>739</v>
      </c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55"/>
      <c r="Y398" s="55"/>
    </row>
    <row r="399" spans="1:25" ht="16.5" customHeight="1" x14ac:dyDescent="0.25">
      <c r="A399" s="129" t="s">
        <v>740</v>
      </c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66"/>
      <c r="Y399" s="66"/>
    </row>
    <row r="400" spans="1:25" ht="14.25" customHeight="1" x14ac:dyDescent="0.25">
      <c r="A400" s="130" t="s">
        <v>127</v>
      </c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131">
        <v>4680115881099</v>
      </c>
      <c r="E401" s="131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357" t="s">
        <v>743</v>
      </c>
      <c r="N401" s="133"/>
      <c r="O401" s="133"/>
      <c r="P401" s="133"/>
      <c r="Q401" s="134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131">
        <v>4680115881150</v>
      </c>
      <c r="E402" s="131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358" t="s">
        <v>746</v>
      </c>
      <c r="N402" s="133"/>
      <c r="O402" s="133"/>
      <c r="P402" s="133"/>
      <c r="Q402" s="13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9"/>
      <c r="M403" s="135" t="s">
        <v>43</v>
      </c>
      <c r="N403" s="136"/>
      <c r="O403" s="136"/>
      <c r="P403" s="136"/>
      <c r="Q403" s="136"/>
      <c r="R403" s="136"/>
      <c r="S403" s="137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9"/>
      <c r="M404" s="135" t="s">
        <v>43</v>
      </c>
      <c r="N404" s="136"/>
      <c r="O404" s="136"/>
      <c r="P404" s="136"/>
      <c r="Q404" s="136"/>
      <c r="R404" s="136"/>
      <c r="S404" s="137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130" t="s">
        <v>118</v>
      </c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131">
        <v>4680115881112</v>
      </c>
      <c r="E406" s="131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359" t="s">
        <v>749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131">
        <v>4680115881129</v>
      </c>
      <c r="E407" s="131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360" t="s">
        <v>752</v>
      </c>
      <c r="N407" s="133"/>
      <c r="O407" s="133"/>
      <c r="P407" s="133"/>
      <c r="Q407" s="134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9"/>
      <c r="M409" s="135" t="s">
        <v>43</v>
      </c>
      <c r="N409" s="136"/>
      <c r="O409" s="136"/>
      <c r="P409" s="136"/>
      <c r="Q409" s="136"/>
      <c r="R409" s="136"/>
      <c r="S409" s="137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130" t="s">
        <v>74</v>
      </c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131">
        <v>4680115881167</v>
      </c>
      <c r="E411" s="131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361" t="s">
        <v>755</v>
      </c>
      <c r="N411" s="133"/>
      <c r="O411" s="133"/>
      <c r="P411" s="133"/>
      <c r="Q411" s="134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131">
        <v>4680115881136</v>
      </c>
      <c r="E412" s="131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362" t="s">
        <v>758</v>
      </c>
      <c r="N412" s="133"/>
      <c r="O412" s="133"/>
      <c r="P412" s="133"/>
      <c r="Q412" s="134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9"/>
      <c r="M413" s="135" t="s">
        <v>43</v>
      </c>
      <c r="N413" s="136"/>
      <c r="O413" s="136"/>
      <c r="P413" s="136"/>
      <c r="Q413" s="136"/>
      <c r="R413" s="136"/>
      <c r="S413" s="137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9"/>
      <c r="M414" s="135" t="s">
        <v>43</v>
      </c>
      <c r="N414" s="136"/>
      <c r="O414" s="136"/>
      <c r="P414" s="136"/>
      <c r="Q414" s="136"/>
      <c r="R414" s="136"/>
      <c r="S414" s="137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130" t="s">
        <v>79</v>
      </c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131">
        <v>4680115881143</v>
      </c>
      <c r="E416" s="131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363" t="s">
        <v>761</v>
      </c>
      <c r="N416" s="133"/>
      <c r="O416" s="133"/>
      <c r="P416" s="133"/>
      <c r="Q416" s="134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131">
        <v>4680115881068</v>
      </c>
      <c r="E417" s="131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364" t="s">
        <v>764</v>
      </c>
      <c r="N417" s="133"/>
      <c r="O417" s="133"/>
      <c r="P417" s="133"/>
      <c r="Q417" s="134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131">
        <v>4680115881075</v>
      </c>
      <c r="E418" s="131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365" t="s">
        <v>767</v>
      </c>
      <c r="N418" s="133"/>
      <c r="O418" s="133"/>
      <c r="P418" s="133"/>
      <c r="Q418" s="134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9"/>
      <c r="M419" s="135" t="s">
        <v>43</v>
      </c>
      <c r="N419" s="136"/>
      <c r="O419" s="136"/>
      <c r="P419" s="136"/>
      <c r="Q419" s="136"/>
      <c r="R419" s="136"/>
      <c r="S419" s="137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9"/>
      <c r="M420" s="135" t="s">
        <v>43</v>
      </c>
      <c r="N420" s="136"/>
      <c r="O420" s="136"/>
      <c r="P420" s="136"/>
      <c r="Q420" s="136"/>
      <c r="R420" s="136"/>
      <c r="S420" s="137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369"/>
      <c r="M421" s="366" t="s">
        <v>36</v>
      </c>
      <c r="N421" s="367"/>
      <c r="O421" s="367"/>
      <c r="P421" s="367"/>
      <c r="Q421" s="367"/>
      <c r="R421" s="367"/>
      <c r="S421" s="368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5100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5100.6000000000004</v>
      </c>
      <c r="W421" s="43"/>
      <c r="X421" s="68"/>
      <c r="Y421" s="68"/>
    </row>
    <row r="422" spans="1:28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369"/>
      <c r="M422" s="366" t="s">
        <v>37</v>
      </c>
      <c r="N422" s="367"/>
      <c r="O422" s="367"/>
      <c r="P422" s="367"/>
      <c r="Q422" s="367"/>
      <c r="R422" s="367"/>
      <c r="S422" s="368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5276.8571428571431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5277.49</v>
      </c>
      <c r="W422" s="43"/>
      <c r="X422" s="68"/>
      <c r="Y422" s="68"/>
    </row>
    <row r="423" spans="1:28" x14ac:dyDescent="0.2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369"/>
      <c r="M423" s="366" t="s">
        <v>38</v>
      </c>
      <c r="N423" s="367"/>
      <c r="O423" s="367"/>
      <c r="P423" s="367"/>
      <c r="Q423" s="367"/>
      <c r="R423" s="367"/>
      <c r="S423" s="368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8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8</v>
      </c>
      <c r="W423" s="43"/>
      <c r="X423" s="68"/>
      <c r="Y423" s="68"/>
    </row>
    <row r="424" spans="1:28" x14ac:dyDescent="0.2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369"/>
      <c r="M424" s="366" t="s">
        <v>39</v>
      </c>
      <c r="N424" s="367"/>
      <c r="O424" s="367"/>
      <c r="P424" s="367"/>
      <c r="Q424" s="367"/>
      <c r="R424" s="367"/>
      <c r="S424" s="368"/>
      <c r="T424" s="43" t="s">
        <v>0</v>
      </c>
      <c r="U424" s="44">
        <f>GrossWeightTotal+PalletQtyTotal*25</f>
        <v>5476.8571428571431</v>
      </c>
      <c r="V424" s="44">
        <f>GrossWeightTotalR+PalletQtyTotalR*25</f>
        <v>5477.49</v>
      </c>
      <c r="W424" s="43"/>
      <c r="X424" s="68"/>
      <c r="Y424" s="68"/>
    </row>
    <row r="425" spans="1:28" x14ac:dyDescent="0.2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369"/>
      <c r="M425" s="366" t="s">
        <v>40</v>
      </c>
      <c r="N425" s="367"/>
      <c r="O425" s="367"/>
      <c r="P425" s="367"/>
      <c r="Q425" s="367"/>
      <c r="R425" s="367"/>
      <c r="S425" s="368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442.85714285714289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443</v>
      </c>
      <c r="W425" s="43"/>
      <c r="X425" s="68"/>
      <c r="Y425" s="68"/>
    </row>
    <row r="426" spans="1:28" ht="14.25" x14ac:dyDescent="0.2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369"/>
      <c r="M426" s="366" t="s">
        <v>41</v>
      </c>
      <c r="N426" s="367"/>
      <c r="O426" s="367"/>
      <c r="P426" s="367"/>
      <c r="Q426" s="367"/>
      <c r="R426" s="367"/>
      <c r="S426" s="368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7.6017899999999994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370" t="s">
        <v>116</v>
      </c>
      <c r="D428" s="370" t="s">
        <v>116</v>
      </c>
      <c r="E428" s="370" t="s">
        <v>116</v>
      </c>
      <c r="F428" s="370" t="s">
        <v>116</v>
      </c>
      <c r="G428" s="370" t="s">
        <v>279</v>
      </c>
      <c r="H428" s="370" t="s">
        <v>279</v>
      </c>
      <c r="I428" s="370" t="s">
        <v>279</v>
      </c>
      <c r="J428" s="370" t="s">
        <v>279</v>
      </c>
      <c r="K428" s="370" t="s">
        <v>543</v>
      </c>
      <c r="L428" s="370" t="s">
        <v>543</v>
      </c>
      <c r="M428" s="370" t="s">
        <v>616</v>
      </c>
      <c r="N428" s="370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371" t="s">
        <v>10</v>
      </c>
      <c r="B429" s="370" t="s">
        <v>73</v>
      </c>
      <c r="C429" s="370" t="s">
        <v>117</v>
      </c>
      <c r="D429" s="370" t="s">
        <v>126</v>
      </c>
      <c r="E429" s="370" t="s">
        <v>116</v>
      </c>
      <c r="F429" s="370" t="s">
        <v>266</v>
      </c>
      <c r="G429" s="370" t="s">
        <v>280</v>
      </c>
      <c r="H429" s="370" t="s">
        <v>290</v>
      </c>
      <c r="I429" s="370" t="s">
        <v>494</v>
      </c>
      <c r="J429" s="370" t="s">
        <v>518</v>
      </c>
      <c r="K429" s="370" t="s">
        <v>544</v>
      </c>
      <c r="L429" s="370" t="s">
        <v>581</v>
      </c>
      <c r="M429" s="370" t="s">
        <v>617</v>
      </c>
      <c r="N429" s="370" t="s">
        <v>659</v>
      </c>
      <c r="O429" s="370" t="s">
        <v>681</v>
      </c>
      <c r="P429" s="370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372"/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4500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600.6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2023-07-07T07:00:50Z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