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W399" i="1"/>
  <c r="W401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W385" i="1"/>
  <c r="V385" i="1"/>
  <c r="M385" i="1"/>
  <c r="V384" i="1"/>
  <c r="M384" i="1"/>
  <c r="V383" i="1"/>
  <c r="W383" i="1" s="1"/>
  <c r="M383" i="1"/>
  <c r="U381" i="1"/>
  <c r="U380" i="1"/>
  <c r="V379" i="1"/>
  <c r="W379" i="1" s="1"/>
  <c r="V378" i="1"/>
  <c r="W378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W360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W355" i="1"/>
  <c r="V355" i="1"/>
  <c r="M355" i="1"/>
  <c r="U353" i="1"/>
  <c r="U352" i="1"/>
  <c r="W351" i="1"/>
  <c r="V351" i="1"/>
  <c r="M351" i="1"/>
  <c r="V350" i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M329" i="1"/>
  <c r="W328" i="1"/>
  <c r="V328" i="1"/>
  <c r="M328" i="1"/>
  <c r="V326" i="1"/>
  <c r="U326" i="1"/>
  <c r="U325" i="1"/>
  <c r="W324" i="1"/>
  <c r="V324" i="1"/>
  <c r="V323" i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V315" i="1" s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V269" i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M258" i="1"/>
  <c r="U256" i="1"/>
  <c r="W255" i="1"/>
  <c r="V255" i="1"/>
  <c r="U255" i="1"/>
  <c r="V254" i="1"/>
  <c r="W254" i="1" s="1"/>
  <c r="M254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W228" i="1"/>
  <c r="V228" i="1"/>
  <c r="M228" i="1"/>
  <c r="V227" i="1"/>
  <c r="V234" i="1" s="1"/>
  <c r="M227" i="1"/>
  <c r="U224" i="1"/>
  <c r="U223" i="1"/>
  <c r="W222" i="1"/>
  <c r="V222" i="1"/>
  <c r="M222" i="1"/>
  <c r="V221" i="1"/>
  <c r="W221" i="1" s="1"/>
  <c r="W220" i="1"/>
  <c r="V220" i="1"/>
  <c r="V219" i="1"/>
  <c r="V223" i="1" s="1"/>
  <c r="M219" i="1"/>
  <c r="U217" i="1"/>
  <c r="V216" i="1"/>
  <c r="U216" i="1"/>
  <c r="W215" i="1"/>
  <c r="V215" i="1"/>
  <c r="M215" i="1"/>
  <c r="V214" i="1"/>
  <c r="W214" i="1" s="1"/>
  <c r="W213" i="1"/>
  <c r="W216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W200" i="1"/>
  <c r="V200" i="1"/>
  <c r="W199" i="1"/>
  <c r="V199" i="1"/>
  <c r="M199" i="1"/>
  <c r="W198" i="1"/>
  <c r="V198" i="1"/>
  <c r="V197" i="1"/>
  <c r="W197" i="1" s="1"/>
  <c r="W196" i="1"/>
  <c r="V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W180" i="1"/>
  <c r="W201" i="1" s="1"/>
  <c r="V180" i="1"/>
  <c r="U178" i="1"/>
  <c r="U177" i="1"/>
  <c r="V176" i="1"/>
  <c r="W176" i="1" s="1"/>
  <c r="M176" i="1"/>
  <c r="W175" i="1"/>
  <c r="V175" i="1"/>
  <c r="M175" i="1"/>
  <c r="W174" i="1"/>
  <c r="V174" i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W177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V178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W137" i="1"/>
  <c r="V137" i="1"/>
  <c r="U134" i="1"/>
  <c r="U133" i="1"/>
  <c r="W132" i="1"/>
  <c r="V132" i="1"/>
  <c r="M132" i="1"/>
  <c r="W131" i="1"/>
  <c r="V131" i="1"/>
  <c r="G429" i="1" s="1"/>
  <c r="M131" i="1"/>
  <c r="V130" i="1"/>
  <c r="M130" i="1"/>
  <c r="U126" i="1"/>
  <c r="V125" i="1"/>
  <c r="U125" i="1"/>
  <c r="V124" i="1"/>
  <c r="W124" i="1" s="1"/>
  <c r="M124" i="1"/>
  <c r="W123" i="1"/>
  <c r="V123" i="1"/>
  <c r="M123" i="1"/>
  <c r="V122" i="1"/>
  <c r="W122" i="1" s="1"/>
  <c r="M122" i="1"/>
  <c r="W121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U89" i="1"/>
  <c r="U88" i="1"/>
  <c r="V87" i="1"/>
  <c r="W87" i="1" s="1"/>
  <c r="M87" i="1"/>
  <c r="W86" i="1"/>
  <c r="V86" i="1"/>
  <c r="M86" i="1"/>
  <c r="V85" i="1"/>
  <c r="W85" i="1" s="1"/>
  <c r="W84" i="1"/>
  <c r="V84" i="1"/>
  <c r="M84" i="1"/>
  <c r="V83" i="1"/>
  <c r="W83" i="1" s="1"/>
  <c r="W82" i="1"/>
  <c r="W88" i="1" s="1"/>
  <c r="V82" i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V57" i="1"/>
  <c r="W57" i="1" s="1"/>
  <c r="M57" i="1"/>
  <c r="V56" i="1"/>
  <c r="V59" i="1" s="1"/>
  <c r="M56" i="1"/>
  <c r="V53" i="1"/>
  <c r="U53" i="1"/>
  <c r="V52" i="1"/>
  <c r="U52" i="1"/>
  <c r="V51" i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419" i="1" s="1"/>
  <c r="U32" i="1"/>
  <c r="W31" i="1"/>
  <c r="V31" i="1"/>
  <c r="M31" i="1"/>
  <c r="V30" i="1"/>
  <c r="W30" i="1" s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V22" i="1"/>
  <c r="B429" i="1" s="1"/>
  <c r="H10" i="1"/>
  <c r="F10" i="1"/>
  <c r="J9" i="1"/>
  <c r="H9" i="1"/>
  <c r="F9" i="1"/>
  <c r="A9" i="1"/>
  <c r="A10" i="1" s="1"/>
  <c r="D7" i="1"/>
  <c r="N6" i="1"/>
  <c r="M2" i="1"/>
  <c r="W117" i="1" l="1"/>
  <c r="V32" i="1"/>
  <c r="W26" i="1"/>
  <c r="W32" i="1" s="1"/>
  <c r="W35" i="1"/>
  <c r="W37" i="1" s="1"/>
  <c r="E429" i="1"/>
  <c r="V89" i="1"/>
  <c r="V101" i="1"/>
  <c r="W125" i="1"/>
  <c r="V154" i="1"/>
  <c r="V177" i="1"/>
  <c r="V202" i="1"/>
  <c r="V201" i="1"/>
  <c r="V210" i="1"/>
  <c r="V251" i="1"/>
  <c r="L429" i="1"/>
  <c r="V302" i="1"/>
  <c r="V303" i="1"/>
  <c r="W298" i="1"/>
  <c r="W302" i="1" s="1"/>
  <c r="W305" i="1"/>
  <c r="W307" i="1" s="1"/>
  <c r="W335" i="1"/>
  <c r="V375" i="1"/>
  <c r="W365" i="1"/>
  <c r="W375" i="1" s="1"/>
  <c r="O429" i="1"/>
  <c r="V376" i="1"/>
  <c r="P429" i="1"/>
  <c r="V402" i="1"/>
  <c r="V401" i="1"/>
  <c r="W404" i="1"/>
  <c r="W406" i="1" s="1"/>
  <c r="V406" i="1"/>
  <c r="V33" i="1"/>
  <c r="D429" i="1"/>
  <c r="W56" i="1"/>
  <c r="W59" i="1" s="1"/>
  <c r="W79" i="1"/>
  <c r="V80" i="1"/>
  <c r="V111" i="1"/>
  <c r="W103" i="1"/>
  <c r="W110" i="1" s="1"/>
  <c r="V224" i="1"/>
  <c r="V286" i="1"/>
  <c r="W284" i="1"/>
  <c r="W286" i="1" s="1"/>
  <c r="V343" i="1"/>
  <c r="V342" i="1"/>
  <c r="W338" i="1"/>
  <c r="W342" i="1" s="1"/>
  <c r="V352" i="1"/>
  <c r="N429" i="1"/>
  <c r="W350" i="1"/>
  <c r="W352" i="1" s="1"/>
  <c r="V417" i="1"/>
  <c r="W415" i="1"/>
  <c r="W417" i="1" s="1"/>
  <c r="V418" i="1"/>
  <c r="U423" i="1"/>
  <c r="V24" i="1"/>
  <c r="W51" i="1"/>
  <c r="W52" i="1" s="1"/>
  <c r="C429" i="1"/>
  <c r="V60" i="1"/>
  <c r="V100" i="1"/>
  <c r="V110" i="1"/>
  <c r="V118" i="1"/>
  <c r="V117" i="1"/>
  <c r="V134" i="1"/>
  <c r="W138" i="1"/>
  <c r="W153" i="1" s="1"/>
  <c r="V153" i="1"/>
  <c r="W158" i="1"/>
  <c r="W219" i="1"/>
  <c r="W223" i="1" s="1"/>
  <c r="V252" i="1"/>
  <c r="W258" i="1"/>
  <c r="W259" i="1" s="1"/>
  <c r="V259" i="1"/>
  <c r="V260" i="1"/>
  <c r="W269" i="1"/>
  <c r="W276" i="1" s="1"/>
  <c r="V277" i="1"/>
  <c r="V282" i="1"/>
  <c r="W279" i="1"/>
  <c r="W281" i="1" s="1"/>
  <c r="V281" i="1"/>
  <c r="V308" i="1"/>
  <c r="V325" i="1"/>
  <c r="W323" i="1"/>
  <c r="W325" i="1" s="1"/>
  <c r="M429" i="1"/>
  <c r="V335" i="1"/>
  <c r="W380" i="1"/>
  <c r="V381" i="1"/>
  <c r="V390" i="1"/>
  <c r="W384" i="1"/>
  <c r="W389" i="1" s="1"/>
  <c r="V395" i="1"/>
  <c r="W392" i="1"/>
  <c r="W394" i="1" s="1"/>
  <c r="V394" i="1"/>
  <c r="V411" i="1"/>
  <c r="W409" i="1"/>
  <c r="W411" i="1" s="1"/>
  <c r="V412" i="1"/>
  <c r="V421" i="1"/>
  <c r="V420" i="1"/>
  <c r="V422" i="1" s="1"/>
  <c r="W22" i="1"/>
  <c r="W23" i="1" s="1"/>
  <c r="V23" i="1"/>
  <c r="V79" i="1"/>
  <c r="V88" i="1"/>
  <c r="W100" i="1"/>
  <c r="V126" i="1"/>
  <c r="H429" i="1"/>
  <c r="W210" i="1"/>
  <c r="W227" i="1"/>
  <c r="W234" i="1" s="1"/>
  <c r="I429" i="1"/>
  <c r="V235" i="1"/>
  <c r="W262" i="1"/>
  <c r="W263" i="1" s="1"/>
  <c r="V263" i="1"/>
  <c r="V287" i="1"/>
  <c r="W310" i="1"/>
  <c r="W314" i="1" s="1"/>
  <c r="V314" i="1"/>
  <c r="V353" i="1"/>
  <c r="K429" i="1"/>
  <c r="V336" i="1"/>
  <c r="V361" i="1"/>
  <c r="V380" i="1"/>
  <c r="V240" i="1"/>
  <c r="W237" i="1"/>
  <c r="W239" i="1" s="1"/>
  <c r="V133" i="1"/>
  <c r="W130" i="1"/>
  <c r="W133" i="1" s="1"/>
  <c r="V211" i="1"/>
  <c r="V239" i="1"/>
  <c r="V245" i="1"/>
  <c r="V246" i="1"/>
  <c r="V256" i="1"/>
  <c r="V276" i="1"/>
  <c r="W293" i="1"/>
  <c r="W294" i="1" s="1"/>
  <c r="V295" i="1"/>
  <c r="W317" i="1"/>
  <c r="W318" i="1" s="1"/>
  <c r="W345" i="1"/>
  <c r="W346" i="1" s="1"/>
  <c r="V347" i="1"/>
  <c r="V360" i="1"/>
  <c r="V389" i="1"/>
  <c r="J429" i="1"/>
  <c r="W424" i="1" l="1"/>
  <c r="V423" i="1"/>
  <c r="V419" i="1"/>
  <c r="A432" i="1" l="1"/>
  <c r="C432" i="1"/>
  <c r="B43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<sst xmlns="http://schemas.openxmlformats.org/spreadsheetml/2006/main" count="1628" uniqueCount="672">
  <si>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</si>
  <si>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</si>
  <si>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</si>
  <si>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</si>
  <si>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</si>
  <si>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</si>
  <si>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</si>
  <si>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</si>
  <si>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</si>
  <si>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</si>
  <si>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</si>
  <si>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</si>
  <si>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</si>
  <si>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</si>
  <si>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</si>
  <si>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</si>
  <si>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</si>
  <si>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</si>
  <si>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</si>
  <si>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</si>
  <si>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</si>
  <si>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</si>
  <si>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</si>
  <si>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</si>
  <si>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</si>
  <si>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</si>
  <si>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</si>
  <si>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</si>
  <si>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</si>
  <si>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</si>
  <si>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</si>
  <si>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</si>
  <si>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</si>
  <si>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</si>
  <si>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</si>
  <si>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</si>
  <si>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</si>
  <si>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</si>
  <si>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</si>
  <si>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</si>
  <si>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</si>
  <si>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</si>
  <si>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</si>
  <si>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</si>
  <si>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</si>
  <si>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</si>
  <si>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</si>
  <si>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</si>
  <si>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</si>
  <si>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</si>
  <si>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</si>
  <si>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</si>
  <si>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</si>
  <si>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</si>
  <si>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</si>
  <si>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</si>
  <si>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</si>
  <si>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</si>
  <si>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</si>
  <si>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</si>
  <si>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</si>
  <si>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</si>
  <si>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</si>
  <si>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</si>
  <si>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</si>
  <si>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</si>
  <si>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</si>
  <si>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</si>
  <si>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</si>
  <si>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</si>
  <si>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</si>
  <si>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</si>
  <si>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</si>
  <si>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</si>
  <si>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</si>
  <si>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</si>
  <si>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</si>
  <si>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</si>
  <si>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</si>
  <si>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</si>
  <si>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</si>
  <si>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</si>
  <si>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</si>
  <si>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</si>
  <si>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</si>
  <si>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</si>
  <si>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</si>
  <si>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</si>
  <si>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</si>
  <si>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</si>
  <si>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</si>
  <si>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</si>
  <si>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</si>
  <si>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</si>
  <si>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</si>
  <si>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</si>
  <si>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</si>
  <si>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</si>
  <si>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</si>
  <si>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</si>
  <si>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</si>
  <si>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</si>
  <si>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</si>
  <si>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</si>
  <si>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</si>
  <si>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</si>
  <si>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</si>
  <si>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</si>
  <si>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</si>
  <si>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</si>
  <si>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</si>
  <si>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</si>
  <si>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</si>
  <si>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</si>
  <si>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</si>
  <si>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</si>
  <si>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</si>
  <si>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</si>
  <si>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</si>
  <si>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</si>
  <si>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</si>
  <si>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</si>
  <si>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</si>
  <si>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</si>
  <si>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</si>
  <si>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</si>
  <si>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</si>
  <si>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</si>
  <si>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</si>
  <si>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</si>
  <si>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</si>
  <si>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</si>
  <si>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</si>
  <si>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</si>
  <si>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</si>
  <si>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</si>
  <si>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</si>
  <si>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</si>
  <si>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</si>
  <si>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</si>
  <si>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</si>
  <si>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</si>
  <si>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</si>
  <si>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</si>
  <si>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</si>
  <si>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</si>
  <si>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</si>
  <si>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</si>
  <si>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</si>
  <si>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</si>
  <si>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</si>
  <si>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</si>
  <si>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</si>
  <si>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</si>
  <si>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</si>
  <si>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</si>
  <si>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</si>
  <si>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</si>
  <si>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</si>
  <si>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</si>
  <si>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</si>
  <si>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</si>
  <si>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</si>
  <si>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</si>
  <si>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</si>
  <si>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</si>
  <si>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</si>
  <si>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</si>
  <si>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</si>
  <si>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</si>
  <si>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</si>
  <si>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</si>
  <si>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</si>
  <si>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</si>
  <si>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</si>
  <si>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</si>
  <si>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</si>
  <si>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</si>
  <si>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</si>
  <si>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</si>
  <si>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</si>
  <si>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</si>
  <si>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</si>
  <si>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</si>
  <si>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</si>
  <si>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</si>
  <si>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</si>
  <si>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</si>
  <si>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</si>
  <si>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</si>
  <si>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</si>
  <si>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</si>
  <si>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</si>
  <si>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</si>
  <si>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</si>
  <si>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</si>
  <si>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</si>
  <si>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</si>
  <si>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</si>
  <si>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</si>
  <si>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</si>
  <si>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</si>
  <si>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</si>
  <si>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</si>
  <si>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</si>
  <si>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</si>
  <si>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</si>
  <si>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</si>
  <si>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</si>
  <si>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</si>
  <si>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</si>
  <si>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</si>
  <si>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</si>
  <si>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</si>
  <si>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</si>
  <si>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</si>
  <si>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</si>
  <si>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</si>
  <si>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</si>
  <si>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</si>
  <si>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</si>
  <si>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</si>
  <si>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</si>
  <si>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</si>
  <si>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</si>
  <si>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</si>
  <si>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</si>
  <si>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</si>
  <si>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</si>
  <si>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</si>
  <si>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</si>
  <si>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</si>
  <si>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</si>
  <si>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</si>
  <si>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</si>
  <si>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</si>
  <si>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</si>
  <si>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</si>
  <si>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</si>
  <si>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</si>
  <si>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</si>
  <si>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</si>
  <si>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</si>
  <si>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</si>
  <si>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</si>
  <si>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</si>
  <si>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</si>
  <si>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</si>
  <si>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</si>
  <si>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</si>
  <si>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</si>
  <si>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</si>
  <si>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</si>
  <si>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</si>
  <si>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</si>
  <si>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</si>
  <si>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</si>
  <si>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</si>
  <si>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</si>
  <si>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</si>
  <si>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</si>
  <si>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</si>
  <si>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</si>
  <si>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</si>
  <si>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</si>
  <si>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</si>
  <si>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</si>
  <si>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</si>
  <si>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</si>
  <si>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</si>
  <si>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</si>
  <si>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</si>
  <si>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</si>
  <si>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</si>
  <si>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</si>
  <si>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</si>
  <si>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</si>
  <si>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</si>
  <si>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</si>
  <si>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</si>
  <si>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</si>
  <si>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</si>
  <si>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</si>
  <si>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</si>
  <si>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</si>
  <si>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</si>
  <si>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</si>
  <si>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</si>
  <si>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</si>
  <si>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</si>
  <si>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</si>
  <si>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</si>
  <si>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</si>
  <si>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</si>
  <si>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</si>
  <si>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</si>
  <si>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</si>
  <si>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</si>
  <si>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</si>
  <si>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</si>
  <si>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</si>
  <si>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</si>
  <si>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</si>
  <si>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</si>
  <si>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</si>
  <si>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</si>
  <si>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</si>
  <si>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</si>
  <si>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</si>
  <si>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</si>
  <si>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</si>
  <si>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</si>
  <si>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</si>
  <si>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</si>
  <si>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</si>
  <si>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</si>
  <si>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</si>
  <si>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</si>
  <si>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</si>
  <si>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</si>
  <si>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</si>
  <si>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</si>
  <si>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</si>
  <si>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</si>
  <si>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</si>
  <si>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</si>
  <si>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</si>
  <si>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</si>
  <si>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</si>
  <si>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</si>
  <si>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</si>
  <si>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</si>
  <si>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</si>
  <si>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</si>
  <si>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</si>
  <si>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</si>
  <si>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</si>
  <si>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</si>
  <si>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</si>
  <si>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</si>
  <si>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</si>
  <si>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</si>
  <si>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</si>
  <si>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</si>
  <si>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</si>
  <si>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</si>
  <si>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</si>
  <si>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</si>
  <si>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</si>
  <si>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</si>
  <si>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</si>
  <si>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</si>
  <si>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</si>
  <si>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</si>
  <si>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</si>
  <si>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</si>
  <si>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</si>
  <si>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</si>
  <si>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</si>
  <si>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</si>
  <si>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</si>
  <si>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</si>
  <si>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</si>
  <si>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</si>
  <si>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</si>
  <si>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</si>
  <si>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</si>
  <si>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</si>
  <si>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</si>
  <si>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</si>
  <si>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</si>
  <si>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</si>
  <si>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</si>
  <si>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</si>
  <si>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</si>
  <si>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</si>
  <si>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</si>
  <si>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</si>
  <si>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</si>
  <si>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</si>
  <si>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</si>
  <si>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</si>
  <si>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</si>
  <si>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</si>
  <si>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</si>
  <si>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</si>
  <si>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</si>
  <si>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</si>
  <si>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</si>
  <si>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</si>
  <si>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</si>
  <si>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</si>
  <si>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</si>
  <si>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</si>
  <si>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</si>
  <si>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</si>
  <si>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</si>
  <si>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</si>
  <si>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</si>
  <si>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</si>
  <si>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</si>
  <si>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</si>
  <si>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</si>
  <si>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</si>
  <si>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</si>
  <si>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</si>
  <si>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</si>
  <si>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</si>
  <si>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</si>
  <si>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</si>
  <si>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</si>
  <si>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</si>
  <si>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</si>
  <si>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</si>
  <si>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</si>
  <si>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</si>
  <si>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</si>
  <si>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</si>
  <si>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</si>
  <si>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</si>
  <si>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</si>
  <si>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</si>
  <si>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</si>
  <si>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</si>
  <si>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</si>
  <si>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</si>
  <si>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</si>
  <si>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</si>
  <si>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</si>
  <si>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</si>
  <si>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</si>
  <si>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</si>
  <si>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</si>
  <si>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</si>
  <si>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</si>
  <si>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</si>
  <si>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</si>
  <si>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</si>
  <si>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</si>
  <si>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</si>
  <si>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</si>
  <si>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</si>
  <si>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</si>
  <si>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</si>
  <si>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</si>
  <si>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</si>
  <si>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</si>
  <si>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</si>
  <si>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</si>
  <si>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</si>
  <si>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</si>
  <si>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</si>
  <si>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</si>
  <si>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</si>
  <si>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</si>
  <si>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</si>
  <si>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</si>
  <si>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</si>
  <si>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</si>
  <si>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</si>
  <si>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</si>
  <si>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</si>
  <si>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</si>
  <si>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</si>
  <si>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</si>
  <si>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</si>
  <si>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</si>
  <si>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</si>
  <si>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</si>
  <si>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</si>
  <si>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</si>
  <si>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</si>
  <si>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</si>
  <si>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</si>
  <si>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</si>
  <si>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</si>
  <si>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</si>
  <si>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</si>
  <si>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</si>
  <si>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</si>
  <si>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</si>
  <si>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</si>
  <si>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</si>
  <si>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</si>
  <si>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</si>
  <si>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</si>
  <si>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</si>
  <si>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</si>
  <si>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</si>
  <si>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</si>
  <si>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</si>
  <si>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</si>
  <si>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</si>
  <si>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</si>
  <si>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</si>
  <si>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</si>
  <si>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</si>
  <si>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</si>
  <si>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</si>
  <si>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</si>
  <si>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</si>
  <si>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</si>
  <si>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</si>
  <si>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</si>
  <si>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</si>
  <si>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</si>
  <si>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</si>
  <si>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</si>
  <si>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</si>
  <si>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</si>
  <si>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</si>
  <si>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</si>
  <si>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</si>
  <si>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</si>
  <si>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</si>
  <si>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</si>
  <si>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</si>
  <si>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</si>
  <si>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</si>
  <si>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</si>
  <si>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</si>
  <si>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</si>
  <si>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</si>
  <si>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</si>
  <si>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</si>
  <si>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</si>
  <si>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</si>
  <si>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</si>
  <si>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</si>
  <si>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</si>
  <si>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</si>
  <si>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</si>
  <si>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</si>
  <si>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</si>
  <si>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</si>
  <si>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</si>
  <si>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</si>
  <si>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</si>
  <si>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</si>
  <si>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</si>
  <si>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</si>
  <si>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</si>
  <si>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</si>
  <si>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</si>
  <si>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</si>
  <si>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</si>
  <si>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</si>
  <si>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</si>
  <si>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</si>
  <si>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</si>
  <si>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</si>
  <si>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</si>
  <si>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</si>
  <si>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</si>
  <si>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</si>
  <si>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</si>
  <si>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</si>
  <si>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</si>
  <si>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</si>
  <si>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</si>
  <si>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</si>
  <si>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</si>
  <si>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</si>
  <si>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</si>
  <si>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</si>
  <si>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</si>
  <si>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</si>
  <si>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</si>
  <si>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</si>
  <si>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</si>
  <si>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</si>
  <si>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</si>
  <si>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</si>
  <si>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</si>
  <si>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</si>
  <si>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</si>
  <si>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</si>
  <si>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</si>
  <si>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</si>
  <si>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</si>
  <si>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</si>
  <si>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</si>
  <si>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</si>
  <si>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</si>
  <si>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</si>
  <si>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</si>
  <si>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</si>
  <si>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</si>
  <si>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</si>
  <si>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</si>
  <si>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</si>
  <si>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</si>
  <si>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</si>
  <si>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</si>
  <si>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</si>
  <si>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</si>
  <si>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</si>
  <si>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</si>
  <si>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</si>
  <si>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</si>
  <si>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</si>
  <si>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</si>
  <si>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</si>
  <si>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</si>
  <si>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</si>
  <si>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</si>
  <si>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</si>
  <si>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</si>
  <si>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</si>
  <si>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</si>
  <si>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</si>
  <si>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</si>
  <si>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</si>
  <si>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</si>
  <si>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</si>
  <si>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</si>
  <si>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</si>
  <si>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</si>
  <si>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</si>
  <si>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</si>
  <si>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</si>
  <si>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</si>
  <si>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</si>
  <si>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</si>
  <si>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</si>
  <si>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</si>
  <si>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</si>
  <si>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</si>
  <si>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</si>
  <si>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</si>
  <si>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</si>
  <si>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</si>
  <si>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</si>
  <si>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</si>
  <si>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</si>
  <si>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</si>
  <si>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</si>
  <si>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</si>
  <si>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</si>
  <si>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</si>
  <si>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</si>
  <si>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</si>
  <si>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</si>
  <si>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</si>
  <si>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</si>
  <si>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</si>
  <si>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</si>
  <si>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</si>
  <si>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</si>
  <si>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</si>
  <si>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</si>
  <si>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</si>
  <si>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</si>
  <si>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</si>
  <si>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</si>
  <si>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</si>
  <si>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</si>
  <si>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</si>
  <si>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</si>
  <si>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</si>
  <si>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</si>
  <si>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</si>
  <si>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</si>
  <si>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</si>
  <si>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</si>
  <si>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</si>
  <si>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</si>
  <si>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</si>
  <si>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</si>
  <si>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</si>
  <si>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</si>
  <si>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-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</si>
</sst>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45127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Четверг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0.45833333333333331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1215</v>
      </c>
      <c r="V57" s="294">
        <f>IFERROR(IF(U57="",0,CEILING((U57/$H57),1)*$H57),"")</f>
        <v>1215</v>
      </c>
      <c r="W57" s="37">
        <f>IFERROR(IF(V57=0,"",ROUNDUP(V57/H57,0)*0.00937),"")</f>
        <v>2.5299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270</v>
      </c>
      <c r="V59" s="295">
        <f>IFERROR(V56/H56,"0")+IFERROR(V57/H57,"0")+IFERROR(V58/H58,"0")</f>
        <v>270</v>
      </c>
      <c r="W59" s="295">
        <f>IFERROR(IF(W56="",0,W56),"0")+IFERROR(IF(W57="",0,W57),"0")+IFERROR(IF(W58="",0,W58),"0")</f>
        <v>2.5299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1215</v>
      </c>
      <c r="V60" s="295">
        <f>IFERROR(SUM(V56:V58),"0")</f>
        <v>1215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10</v>
      </c>
      <c r="V68" s="294">
        <f t="shared" si="2"/>
        <v>12</v>
      </c>
      <c r="W68" s="37">
        <f>IFERROR(IF(V68=0,"",ROUNDUP(V68/H68,0)*0.00753),"")</f>
        <v>3.0120000000000001E-2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27</v>
      </c>
      <c r="V74" s="294">
        <f t="shared" si="2"/>
        <v>27</v>
      </c>
      <c r="W74" s="37">
        <f t="shared" si="3"/>
        <v>5.6219999999999999E-2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9.3333333333333339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8.634E-2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37</v>
      </c>
      <c r="V80" s="295">
        <f>IFERROR(SUM(V63:V78),"0")</f>
        <v>39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20</v>
      </c>
      <c r="V91" s="294">
        <f t="shared" ref="V91:V99" si="5">IFERROR(IF(U91="",0,CEILING((U91/$H91),1)*$H91),"")</f>
        <v>27</v>
      </c>
      <c r="W91" s="37">
        <f>IFERROR(IF(V91=0,"",ROUNDUP(V91/H91,0)*0.02175),"")</f>
        <v>6.5250000000000002E-2</v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50</v>
      </c>
      <c r="V92" s="294">
        <f t="shared" si="5"/>
        <v>50.400000000000006</v>
      </c>
      <c r="W92" s="37">
        <f>IFERROR(IF(V92=0,"",ROUNDUP(V92/H92,0)*0.00937),"")</f>
        <v>0.11244</v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60</v>
      </c>
      <c r="V95" s="294">
        <f t="shared" si="5"/>
        <v>63</v>
      </c>
      <c r="W95" s="37">
        <f>IFERROR(IF(V95=0,"",ROUNDUP(V95/H95,0)*0.02175),"")</f>
        <v>0.15225</v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20.793650793650794</v>
      </c>
      <c r="V100" s="295">
        <f>IFERROR(V91/H91,"0")+IFERROR(V92/H92,"0")+IFERROR(V93/H93,"0")+IFERROR(V94/H94,"0")+IFERROR(V95/H95,"0")+IFERROR(V96/H96,"0")+IFERROR(V97/H97,"0")+IFERROR(V98/H98,"0")+IFERROR(V99/H99,"0")</f>
        <v>22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0.32994000000000001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130</v>
      </c>
      <c r="V101" s="295">
        <f>IFERROR(SUM(V91:V99),"0")</f>
        <v>140.4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12</v>
      </c>
      <c r="V197" s="294">
        <f t="shared" si="9"/>
        <v>12</v>
      </c>
      <c r="W197" s="37">
        <f t="shared" si="10"/>
        <v>3.7650000000000003E-2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4.8000000000000007</v>
      </c>
      <c r="V198" s="294">
        <f t="shared" si="9"/>
        <v>4.8</v>
      </c>
      <c r="W198" s="37">
        <f t="shared" si="10"/>
        <v>1.506E-2</v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7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5.2710000000000007E-2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16.8</v>
      </c>
      <c r="V202" s="295">
        <f>IFERROR(SUM(V180:V200),"0")</f>
        <v>16.8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30</v>
      </c>
      <c r="V233" s="294">
        <f t="shared" si="12"/>
        <v>30</v>
      </c>
      <c r="W233" s="37">
        <f>IFERROR(IF(V233=0,"",ROUNDUP(V233/H233,0)*0.00937),"")</f>
        <v>5.6219999999999999E-2</v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6</v>
      </c>
      <c r="V234" s="295">
        <f>IFERROR(V227/H227,"0")+IFERROR(V228/H228,"0")+IFERROR(V229/H229,"0")+IFERROR(V230/H230,"0")+IFERROR(V231/H231,"0")+IFERROR(V232/H232,"0")+IFERROR(V233/H233,"0")</f>
        <v>6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5.6219999999999999E-2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30</v>
      </c>
      <c r="V235" s="295">
        <f>IFERROR(SUM(V227:V233),"0")</f>
        <v>30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200</v>
      </c>
      <c r="V269" s="294">
        <f t="shared" si="13"/>
        <v>210</v>
      </c>
      <c r="W269" s="37">
        <f>IFERROR(IF(V269=0,"",ROUNDUP(V269/H269,0)*0.02175),"")</f>
        <v>0.30449999999999999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300</v>
      </c>
      <c r="V272" s="294">
        <f t="shared" si="13"/>
        <v>300</v>
      </c>
      <c r="W272" s="37">
        <f>IFERROR(IF(V272=0,"",ROUNDUP(V272/H272,0)*0.02175),"")</f>
        <v>0.43499999999999994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33.333333333333336</v>
      </c>
      <c r="V276" s="295">
        <f>IFERROR(V268/H268,"0")+IFERROR(V269/H269,"0")+IFERROR(V270/H270,"0")+IFERROR(V271/H271,"0")+IFERROR(V272/H272,"0")+IFERROR(V273/H273,"0")+IFERROR(V274/H274,"0")+IFERROR(V275/H275,"0")</f>
        <v>34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0.73949999999999994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500</v>
      </c>
      <c r="V277" s="295">
        <f>IFERROR(SUM(V268:V275),"0")</f>
        <v>510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1000</v>
      </c>
      <c r="V279" s="294">
        <f>IFERROR(IF(U279="",0,CEILING((U279/$H279),1)*$H279),"")</f>
        <v>1005</v>
      </c>
      <c r="W279" s="37">
        <f>IFERROR(IF(V279=0,"",ROUNDUP(V279/H279,0)*0.02175),"")</f>
        <v>1.4572499999999999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66.666666666666671</v>
      </c>
      <c r="V281" s="295">
        <f>IFERROR(V279/H279,"0")+IFERROR(V280/H280,"0")</f>
        <v>67</v>
      </c>
      <c r="W281" s="295">
        <f>IFERROR(IF(W279="",0,W279),"0")+IFERROR(IF(W280="",0,W280),"0")</f>
        <v>1.4572499999999999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1000</v>
      </c>
      <c r="V282" s="295">
        <f>IFERROR(SUM(V279:V280),"0")</f>
        <v>1005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500</v>
      </c>
      <c r="V405" s="294">
        <f>IFERROR(IF(U405="",0,CEILING((U405/$H405),1)*$H405),"")</f>
        <v>507.6</v>
      </c>
      <c r="W405" s="37">
        <f>IFERROR(IF(V405=0,"",ROUNDUP(V405/H405,0)*0.02175),"")</f>
        <v>1.0222499999999999</v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46.296296296296291</v>
      </c>
      <c r="V406" s="295">
        <f>IFERROR(V404/H404,"0")+IFERROR(V405/H405,"0")</f>
        <v>47</v>
      </c>
      <c r="W406" s="295">
        <f>IFERROR(IF(W404="",0,W404),"0")+IFERROR(IF(W405="",0,W405),"0")</f>
        <v>1.0222499999999999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500</v>
      </c>
      <c r="V407" s="295">
        <f>IFERROR(SUM(V404:V405),"0")</f>
        <v>507.6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400</v>
      </c>
      <c r="V410" s="294">
        <f>IFERROR(IF(U410="",0,CEILING((U410/$H410),1)*$H410),"")</f>
        <v>400.68</v>
      </c>
      <c r="W410" s="37">
        <f>IFERROR(IF(V410=0,"",ROUNDUP(V410/H410,0)*0.00753),"")</f>
        <v>0.79818</v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105.82010582010582</v>
      </c>
      <c r="V411" s="295">
        <f>IFERROR(V409/H409,"0")+IFERROR(V410/H410,"0")</f>
        <v>106.00000000000001</v>
      </c>
      <c r="W411" s="295">
        <f>IFERROR(IF(W409="",0,W409),"0")+IFERROR(IF(W410="",0,W410),"0")</f>
        <v>0.79818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400</v>
      </c>
      <c r="V412" s="295">
        <f>IFERROR(SUM(V409:V410),"0")</f>
        <v>400.68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3828.8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3864.4799999999996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4005.5975449735452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4043.0039999999999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7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4180.5975449735452</v>
      </c>
      <c r="V422" s="295">
        <f>GrossWeightTotalR+PalletQtyTotalR*25</f>
        <v>4218.0039999999999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565.24338624338623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569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7.0722899999999997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1215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179.4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16.8</v>
      </c>
      <c r="I429" s="47">
        <f>IFERROR(V227*1,"0")+IFERROR(V228*1,"0")+IFERROR(V229*1,"0")+IFERROR(V230*1,"0")+IFERROR(V231*1,"0")+IFERROR(V232*1,"0")+IFERROR(V233*1,"0")+IFERROR(V237*1,"0")+IFERROR(V238*1,"0")</f>
        <v>30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1515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908.28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2023-07-18T11:33:36Z</dcterms:modified>
</cp:coreProperties>
</file>