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9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/>
  <c r="V415" i="2"/>
  <c r="W415" i="2"/>
  <c r="V414" i="2"/>
  <c r="W414" i="2"/>
  <c r="U412" i="2"/>
  <c r="U411" i="2"/>
  <c r="V410" i="2"/>
  <c r="W410" i="2"/>
  <c r="V409" i="2"/>
  <c r="W409" i="2"/>
  <c r="U407" i="2"/>
  <c r="U406" i="2"/>
  <c r="V405" i="2"/>
  <c r="W405" i="2"/>
  <c r="V404" i="2"/>
  <c r="U402" i="2"/>
  <c r="U401" i="2"/>
  <c r="V400" i="2"/>
  <c r="W400" i="2"/>
  <c r="V399" i="2"/>
  <c r="U395" i="2"/>
  <c r="U394" i="2"/>
  <c r="V393" i="2"/>
  <c r="W393" i="2"/>
  <c r="M393" i="2"/>
  <c r="V392" i="2"/>
  <c r="W392" i="2"/>
  <c r="M392" i="2"/>
  <c r="U390" i="2"/>
  <c r="U389" i="2"/>
  <c r="V388" i="2"/>
  <c r="W388" i="2"/>
  <c r="V387" i="2"/>
  <c r="W387" i="2"/>
  <c r="V386" i="2"/>
  <c r="W386" i="2"/>
  <c r="V385" i="2"/>
  <c r="W385" i="2"/>
  <c r="M385" i="2"/>
  <c r="V384" i="2"/>
  <c r="W384" i="2"/>
  <c r="M384" i="2"/>
  <c r="V383" i="2"/>
  <c r="M383" i="2"/>
  <c r="U381" i="2"/>
  <c r="U380" i="2"/>
  <c r="V379" i="2"/>
  <c r="W379" i="2"/>
  <c r="V378" i="2"/>
  <c r="M378" i="2"/>
  <c r="U376" i="2"/>
  <c r="U375" i="2"/>
  <c r="V374" i="2"/>
  <c r="W374" i="2"/>
  <c r="V373" i="2"/>
  <c r="W373" i="2"/>
  <c r="M373" i="2"/>
  <c r="V372" i="2"/>
  <c r="W372" i="2"/>
  <c r="V371" i="2"/>
  <c r="W371" i="2"/>
  <c r="V370" i="2"/>
  <c r="W370" i="2"/>
  <c r="V369" i="2"/>
  <c r="W369" i="2"/>
  <c r="M369" i="2"/>
  <c r="V368" i="2"/>
  <c r="W368" i="2"/>
  <c r="M368" i="2"/>
  <c r="V367" i="2"/>
  <c r="W367" i="2"/>
  <c r="V366" i="2"/>
  <c r="W366" i="2"/>
  <c r="M366" i="2"/>
  <c r="V365" i="2"/>
  <c r="W365" i="2"/>
  <c r="M365" i="2"/>
  <c r="U361" i="2"/>
  <c r="U360" i="2"/>
  <c r="V359" i="2"/>
  <c r="W359" i="2"/>
  <c r="V358" i="2"/>
  <c r="W358" i="2"/>
  <c r="M358" i="2"/>
  <c r="V357" i="2"/>
  <c r="W357" i="2"/>
  <c r="M357" i="2"/>
  <c r="V356" i="2"/>
  <c r="W356" i="2"/>
  <c r="M356" i="2"/>
  <c r="V355" i="2"/>
  <c r="M355" i="2"/>
  <c r="U353" i="2"/>
  <c r="U352" i="2"/>
  <c r="V351" i="2"/>
  <c r="W351" i="2"/>
  <c r="M351" i="2"/>
  <c r="V350" i="2"/>
  <c r="M350" i="2"/>
  <c r="U347" i="2"/>
  <c r="U346" i="2"/>
  <c r="V345" i="2"/>
  <c r="V346" i="2"/>
  <c r="U343" i="2"/>
  <c r="U342" i="2"/>
  <c r="V341" i="2"/>
  <c r="W341" i="2"/>
  <c r="M341" i="2"/>
  <c r="V340" i="2"/>
  <c r="W340" i="2"/>
  <c r="M340" i="2"/>
  <c r="V339" i="2"/>
  <c r="W339" i="2"/>
  <c r="V338" i="2"/>
  <c r="W338" i="2"/>
  <c r="M338" i="2"/>
  <c r="U336" i="2"/>
  <c r="U335" i="2"/>
  <c r="V334" i="2"/>
  <c r="W334" i="2"/>
  <c r="M334" i="2"/>
  <c r="V333" i="2"/>
  <c r="W333" i="2"/>
  <c r="M333" i="2"/>
  <c r="V332" i="2"/>
  <c r="W332" i="2"/>
  <c r="M332" i="2"/>
  <c r="V331" i="2"/>
  <c r="M331" i="2"/>
  <c r="V330" i="2"/>
  <c r="W330" i="2"/>
  <c r="M330" i="2"/>
  <c r="V329" i="2"/>
  <c r="W329" i="2"/>
  <c r="M329" i="2"/>
  <c r="V328" i="2"/>
  <c r="W328" i="2"/>
  <c r="M328" i="2"/>
  <c r="U326" i="2"/>
  <c r="U325" i="2"/>
  <c r="V324" i="2"/>
  <c r="W324" i="2"/>
  <c r="V323" i="2"/>
  <c r="M323" i="2"/>
  <c r="U319" i="2"/>
  <c r="U318" i="2"/>
  <c r="V317" i="2"/>
  <c r="W317" i="2"/>
  <c r="W318" i="2"/>
  <c r="U315" i="2"/>
  <c r="U314" i="2"/>
  <c r="V313" i="2"/>
  <c r="W313" i="2"/>
  <c r="M313" i="2"/>
  <c r="V312" i="2"/>
  <c r="W312" i="2"/>
  <c r="M312" i="2"/>
  <c r="V311" i="2"/>
  <c r="W311" i="2"/>
  <c r="V310" i="2"/>
  <c r="U308" i="2"/>
  <c r="U307" i="2"/>
  <c r="V306" i="2"/>
  <c r="W306" i="2"/>
  <c r="M306" i="2"/>
  <c r="V305" i="2"/>
  <c r="W305" i="2"/>
  <c r="W307" i="2"/>
  <c r="M305" i="2"/>
  <c r="U303" i="2"/>
  <c r="U302" i="2"/>
  <c r="V301" i="2"/>
  <c r="W301" i="2"/>
  <c r="M301" i="2"/>
  <c r="V300" i="2"/>
  <c r="W300" i="2"/>
  <c r="V299" i="2"/>
  <c r="W299" i="2"/>
  <c r="M299" i="2"/>
  <c r="V298" i="2"/>
  <c r="W298" i="2"/>
  <c r="M298" i="2"/>
  <c r="U295" i="2"/>
  <c r="U294" i="2"/>
  <c r="V293" i="2"/>
  <c r="V294" i="2"/>
  <c r="M293" i="2"/>
  <c r="U291" i="2"/>
  <c r="U290" i="2"/>
  <c r="V289" i="2"/>
  <c r="V291" i="2"/>
  <c r="M289" i="2"/>
  <c r="U287" i="2"/>
  <c r="U286" i="2"/>
  <c r="V285" i="2"/>
  <c r="W285" i="2"/>
  <c r="M285" i="2"/>
  <c r="V284" i="2"/>
  <c r="M284" i="2"/>
  <c r="U282" i="2"/>
  <c r="U281" i="2"/>
  <c r="V280" i="2"/>
  <c r="W280" i="2"/>
  <c r="M280" i="2"/>
  <c r="V279" i="2"/>
  <c r="M279" i="2"/>
  <c r="U277" i="2"/>
  <c r="U276" i="2"/>
  <c r="V275" i="2"/>
  <c r="W275" i="2"/>
  <c r="M275" i="2"/>
  <c r="V274" i="2"/>
  <c r="W274" i="2"/>
  <c r="M274" i="2"/>
  <c r="V273" i="2"/>
  <c r="W273" i="2"/>
  <c r="V272" i="2"/>
  <c r="W272" i="2"/>
  <c r="M272" i="2"/>
  <c r="V271" i="2"/>
  <c r="W271" i="2"/>
  <c r="M271" i="2"/>
  <c r="V270" i="2"/>
  <c r="W270" i="2"/>
  <c r="M270" i="2"/>
  <c r="V269" i="2"/>
  <c r="W269" i="2"/>
  <c r="M269" i="2"/>
  <c r="V268" i="2"/>
  <c r="W268" i="2"/>
  <c r="M268" i="2"/>
  <c r="U264" i="2"/>
  <c r="U263" i="2"/>
  <c r="V262" i="2"/>
  <c r="V264" i="2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/>
  <c r="M250" i="2"/>
  <c r="V249" i="2"/>
  <c r="W249" i="2"/>
  <c r="M249" i="2"/>
  <c r="V248" i="2"/>
  <c r="M248" i="2"/>
  <c r="U246" i="2"/>
  <c r="U245" i="2"/>
  <c r="V244" i="2"/>
  <c r="M244" i="2"/>
  <c r="V243" i="2"/>
  <c r="W243" i="2"/>
  <c r="M243" i="2"/>
  <c r="U240" i="2"/>
  <c r="U239" i="2"/>
  <c r="V238" i="2"/>
  <c r="M238" i="2"/>
  <c r="V237" i="2"/>
  <c r="W237" i="2"/>
  <c r="M237" i="2"/>
  <c r="U235" i="2"/>
  <c r="U234" i="2"/>
  <c r="V233" i="2"/>
  <c r="W233" i="2"/>
  <c r="M233" i="2"/>
  <c r="V232" i="2"/>
  <c r="W232" i="2"/>
  <c r="M232" i="2"/>
  <c r="V231" i="2"/>
  <c r="W231" i="2"/>
  <c r="M231" i="2"/>
  <c r="V230" i="2"/>
  <c r="W230" i="2"/>
  <c r="M230" i="2"/>
  <c r="V229" i="2"/>
  <c r="M229" i="2"/>
  <c r="V228" i="2"/>
  <c r="W228" i="2"/>
  <c r="M228" i="2"/>
  <c r="V227" i="2"/>
  <c r="W227" i="2"/>
  <c r="M227" i="2"/>
  <c r="U224" i="2"/>
  <c r="U223" i="2"/>
  <c r="V222" i="2"/>
  <c r="W222" i="2"/>
  <c r="M222" i="2"/>
  <c r="V221" i="2"/>
  <c r="W221" i="2"/>
  <c r="V220" i="2"/>
  <c r="W220" i="2"/>
  <c r="V219" i="2"/>
  <c r="M219" i="2"/>
  <c r="U217" i="2"/>
  <c r="U216" i="2"/>
  <c r="V215" i="2"/>
  <c r="W215" i="2"/>
  <c r="M215" i="2"/>
  <c r="V214" i="2"/>
  <c r="W214" i="2"/>
  <c r="V213" i="2"/>
  <c r="W213" i="2"/>
  <c r="U211" i="2"/>
  <c r="U210" i="2"/>
  <c r="V209" i="2"/>
  <c r="W209" i="2"/>
  <c r="V208" i="2"/>
  <c r="W208" i="2"/>
  <c r="V207" i="2"/>
  <c r="W207" i="2"/>
  <c r="V206" i="2"/>
  <c r="W206" i="2"/>
  <c r="M206" i="2"/>
  <c r="V205" i="2"/>
  <c r="M205" i="2"/>
  <c r="V204" i="2"/>
  <c r="W204" i="2"/>
  <c r="M204" i="2"/>
  <c r="U202" i="2"/>
  <c r="U201" i="2"/>
  <c r="V200" i="2"/>
  <c r="W200" i="2"/>
  <c r="V199" i="2"/>
  <c r="W199" i="2"/>
  <c r="M199" i="2"/>
  <c r="V198" i="2"/>
  <c r="W198" i="2"/>
  <c r="V197" i="2"/>
  <c r="W197" i="2"/>
  <c r="V196" i="2"/>
  <c r="W196" i="2"/>
  <c r="V195" i="2"/>
  <c r="W195" i="2"/>
  <c r="M195" i="2"/>
  <c r="V194" i="2"/>
  <c r="W194" i="2"/>
  <c r="M194" i="2"/>
  <c r="V193" i="2"/>
  <c r="W193" i="2"/>
  <c r="M193" i="2"/>
  <c r="V192" i="2"/>
  <c r="W192" i="2"/>
  <c r="V191" i="2"/>
  <c r="W191" i="2"/>
  <c r="V190" i="2"/>
  <c r="W190" i="2"/>
  <c r="V189" i="2"/>
  <c r="W189" i="2"/>
  <c r="M189" i="2"/>
  <c r="V188" i="2"/>
  <c r="W188" i="2"/>
  <c r="V187" i="2"/>
  <c r="W187" i="2"/>
  <c r="V186" i="2"/>
  <c r="W186" i="2"/>
  <c r="V185" i="2"/>
  <c r="W185" i="2"/>
  <c r="V184" i="2"/>
  <c r="W184" i="2"/>
  <c r="V183" i="2"/>
  <c r="W183" i="2"/>
  <c r="M183" i="2"/>
  <c r="V182" i="2"/>
  <c r="W182" i="2"/>
  <c r="M182" i="2"/>
  <c r="V181" i="2"/>
  <c r="W181" i="2"/>
  <c r="M181" i="2"/>
  <c r="V180" i="2"/>
  <c r="U178" i="2"/>
  <c r="U177" i="2"/>
  <c r="V176" i="2"/>
  <c r="W176" i="2"/>
  <c r="M176" i="2"/>
  <c r="V175" i="2"/>
  <c r="W175" i="2"/>
  <c r="M175" i="2"/>
  <c r="V174" i="2"/>
  <c r="W174" i="2"/>
  <c r="M174" i="2"/>
  <c r="V173" i="2"/>
  <c r="W173" i="2"/>
  <c r="V172" i="2"/>
  <c r="W172" i="2"/>
  <c r="M172" i="2"/>
  <c r="V171" i="2"/>
  <c r="W171" i="2"/>
  <c r="M171" i="2"/>
  <c r="V170" i="2"/>
  <c r="W170" i="2"/>
  <c r="M170" i="2"/>
  <c r="V169" i="2"/>
  <c r="W169" i="2"/>
  <c r="V168" i="2"/>
  <c r="W168" i="2"/>
  <c r="V167" i="2"/>
  <c r="W167" i="2"/>
  <c r="V166" i="2"/>
  <c r="W166" i="2"/>
  <c r="V165" i="2"/>
  <c r="W165" i="2"/>
  <c r="M165" i="2"/>
  <c r="V164" i="2"/>
  <c r="W164" i="2"/>
  <c r="V163" i="2"/>
  <c r="W163" i="2"/>
  <c r="M163" i="2"/>
  <c r="V162" i="2"/>
  <c r="W162" i="2"/>
  <c r="M162" i="2"/>
  <c r="V161" i="2"/>
  <c r="W161" i="2"/>
  <c r="M161" i="2"/>
  <c r="U159" i="2"/>
  <c r="U158" i="2"/>
  <c r="V157" i="2"/>
  <c r="W157" i="2"/>
  <c r="V156" i="2"/>
  <c r="U154" i="2"/>
  <c r="U153" i="2"/>
  <c r="V152" i="2"/>
  <c r="W152" i="2"/>
  <c r="M152" i="2"/>
  <c r="V151" i="2"/>
  <c r="W151" i="2"/>
  <c r="M151" i="2"/>
  <c r="V150" i="2"/>
  <c r="W150" i="2"/>
  <c r="V149" i="2"/>
  <c r="W149" i="2"/>
  <c r="V148" i="2"/>
  <c r="W148" i="2"/>
  <c r="M148" i="2"/>
  <c r="V147" i="2"/>
  <c r="W147" i="2"/>
  <c r="M147" i="2"/>
  <c r="V146" i="2"/>
  <c r="W146" i="2"/>
  <c r="M146" i="2"/>
  <c r="V145" i="2"/>
  <c r="W145" i="2"/>
  <c r="M145" i="2"/>
  <c r="V144" i="2"/>
  <c r="W144" i="2"/>
  <c r="M144" i="2"/>
  <c r="V143" i="2"/>
  <c r="W143" i="2"/>
  <c r="M143" i="2"/>
  <c r="V142" i="2"/>
  <c r="W142" i="2"/>
  <c r="M142" i="2"/>
  <c r="V141" i="2"/>
  <c r="W141" i="2"/>
  <c r="M141" i="2"/>
  <c r="V140" i="2"/>
  <c r="W140" i="2"/>
  <c r="M140" i="2"/>
  <c r="V139" i="2"/>
  <c r="W139" i="2"/>
  <c r="M139" i="2"/>
  <c r="V138" i="2"/>
  <c r="W138" i="2"/>
  <c r="M138" i="2"/>
  <c r="V137" i="2"/>
  <c r="W137" i="2"/>
  <c r="U134" i="2"/>
  <c r="U133" i="2"/>
  <c r="V132" i="2"/>
  <c r="W132" i="2"/>
  <c r="M132" i="2"/>
  <c r="V131" i="2"/>
  <c r="W131" i="2"/>
  <c r="M131" i="2"/>
  <c r="V130" i="2"/>
  <c r="V133" i="2"/>
  <c r="M130" i="2"/>
  <c r="U126" i="2"/>
  <c r="U125" i="2"/>
  <c r="V124" i="2"/>
  <c r="W124" i="2"/>
  <c r="M124" i="2"/>
  <c r="V123" i="2"/>
  <c r="M123" i="2"/>
  <c r="V122" i="2"/>
  <c r="W122" i="2"/>
  <c r="M122" i="2"/>
  <c r="V121" i="2"/>
  <c r="W121" i="2"/>
  <c r="M121" i="2"/>
  <c r="U118" i="2"/>
  <c r="U117" i="2"/>
  <c r="V116" i="2"/>
  <c r="W116" i="2"/>
  <c r="M116" i="2"/>
  <c r="V115" i="2"/>
  <c r="W115" i="2"/>
  <c r="V114" i="2"/>
  <c r="W114" i="2"/>
  <c r="M114" i="2"/>
  <c r="V113" i="2"/>
  <c r="W113" i="2"/>
  <c r="M113" i="2"/>
  <c r="U111" i="2"/>
  <c r="U110" i="2"/>
  <c r="V109" i="2"/>
  <c r="W109" i="2"/>
  <c r="M109" i="2"/>
  <c r="V108" i="2"/>
  <c r="W108" i="2"/>
  <c r="V107" i="2"/>
  <c r="W107" i="2"/>
  <c r="V106" i="2"/>
  <c r="W106" i="2"/>
  <c r="V105" i="2"/>
  <c r="W105" i="2"/>
  <c r="M105" i="2"/>
  <c r="V104" i="2"/>
  <c r="W104" i="2"/>
  <c r="M104" i="2"/>
  <c r="V103" i="2"/>
  <c r="U101" i="2"/>
  <c r="U100" i="2"/>
  <c r="V99" i="2"/>
  <c r="W99" i="2"/>
  <c r="M99" i="2"/>
  <c r="V98" i="2"/>
  <c r="W98" i="2"/>
  <c r="M98" i="2"/>
  <c r="V97" i="2"/>
  <c r="W97" i="2"/>
  <c r="M97" i="2"/>
  <c r="V96" i="2"/>
  <c r="W96" i="2"/>
  <c r="M96" i="2"/>
  <c r="V95" i="2"/>
  <c r="W95" i="2"/>
  <c r="M95" i="2"/>
  <c r="V94" i="2"/>
  <c r="W94" i="2"/>
  <c r="M94" i="2"/>
  <c r="V93" i="2"/>
  <c r="W93" i="2"/>
  <c r="M93" i="2"/>
  <c r="V92" i="2"/>
  <c r="M92" i="2"/>
  <c r="V91" i="2"/>
  <c r="W91" i="2"/>
  <c r="M91" i="2"/>
  <c r="U89" i="2"/>
  <c r="U88" i="2"/>
  <c r="V87" i="2"/>
  <c r="W87" i="2"/>
  <c r="M87" i="2"/>
  <c r="V86" i="2"/>
  <c r="W86" i="2"/>
  <c r="M86" i="2"/>
  <c r="V85" i="2"/>
  <c r="W85" i="2"/>
  <c r="V84" i="2"/>
  <c r="W84" i="2"/>
  <c r="M84" i="2"/>
  <c r="V83" i="2"/>
  <c r="W83" i="2"/>
  <c r="V82" i="2"/>
  <c r="M82" i="2"/>
  <c r="U80" i="2"/>
  <c r="U79" i="2"/>
  <c r="V78" i="2"/>
  <c r="W78" i="2"/>
  <c r="M78" i="2"/>
  <c r="V77" i="2"/>
  <c r="W77" i="2"/>
  <c r="M77" i="2"/>
  <c r="V76" i="2"/>
  <c r="W76" i="2"/>
  <c r="M76" i="2"/>
  <c r="V75" i="2"/>
  <c r="W75" i="2"/>
  <c r="M75" i="2"/>
  <c r="V74" i="2"/>
  <c r="W74" i="2"/>
  <c r="M74" i="2"/>
  <c r="V73" i="2"/>
  <c r="W73" i="2"/>
  <c r="M73" i="2"/>
  <c r="V72" i="2"/>
  <c r="W72" i="2"/>
  <c r="M72" i="2"/>
  <c r="V71" i="2"/>
  <c r="W71" i="2"/>
  <c r="M71" i="2"/>
  <c r="V70" i="2"/>
  <c r="W70" i="2"/>
  <c r="M70" i="2"/>
  <c r="V69" i="2"/>
  <c r="W69" i="2"/>
  <c r="M69" i="2"/>
  <c r="V68" i="2"/>
  <c r="W68" i="2"/>
  <c r="M68" i="2"/>
  <c r="V67" i="2"/>
  <c r="W67" i="2"/>
  <c r="V66" i="2"/>
  <c r="W66" i="2"/>
  <c r="M66" i="2"/>
  <c r="V65" i="2"/>
  <c r="W65" i="2"/>
  <c r="M65" i="2"/>
  <c r="V64" i="2"/>
  <c r="W64" i="2"/>
  <c r="M64" i="2"/>
  <c r="V63" i="2"/>
  <c r="M63" i="2"/>
  <c r="U60" i="2"/>
  <c r="U59" i="2"/>
  <c r="V58" i="2"/>
  <c r="W58" i="2"/>
  <c r="V57" i="2"/>
  <c r="W57" i="2"/>
  <c r="M57" i="2"/>
  <c r="V56" i="2"/>
  <c r="M56" i="2"/>
  <c r="U53" i="2"/>
  <c r="U52" i="2"/>
  <c r="V51" i="2"/>
  <c r="W51" i="2"/>
  <c r="M51" i="2"/>
  <c r="V50" i="2"/>
  <c r="M50" i="2"/>
  <c r="U46" i="2"/>
  <c r="U45" i="2"/>
  <c r="V44" i="2"/>
  <c r="V46" i="2"/>
  <c r="M44" i="2"/>
  <c r="U42" i="2"/>
  <c r="U41" i="2"/>
  <c r="V40" i="2"/>
  <c r="V41" i="2"/>
  <c r="M40" i="2"/>
  <c r="U38" i="2"/>
  <c r="U37" i="2"/>
  <c r="V36" i="2"/>
  <c r="W36" i="2"/>
  <c r="M36" i="2"/>
  <c r="V35" i="2"/>
  <c r="M35" i="2"/>
  <c r="U33" i="2"/>
  <c r="U32" i="2"/>
  <c r="V31" i="2"/>
  <c r="W31" i="2"/>
  <c r="M31" i="2"/>
  <c r="V30" i="2"/>
  <c r="W30" i="2"/>
  <c r="M30" i="2"/>
  <c r="V29" i="2"/>
  <c r="W29" i="2"/>
  <c r="V28" i="2"/>
  <c r="W28" i="2"/>
  <c r="M28" i="2"/>
  <c r="V27" i="2"/>
  <c r="W27" i="2"/>
  <c r="M27" i="2"/>
  <c r="V26" i="2"/>
  <c r="M26" i="2"/>
  <c r="U24" i="2"/>
  <c r="U23" i="2"/>
  <c r="V22" i="2"/>
  <c r="H10" i="2"/>
  <c r="A9" i="2"/>
  <c r="D7" i="2"/>
  <c r="N6" i="2"/>
  <c r="M2" i="2"/>
  <c r="V52" i="2"/>
  <c r="U422" i="2"/>
  <c r="W40" i="2"/>
  <c r="W41" i="2"/>
  <c r="V80" i="2"/>
  <c r="V101" i="2"/>
  <c r="W216" i="2"/>
  <c r="V380" i="2"/>
  <c r="W342" i="2"/>
  <c r="B429" i="2"/>
  <c r="V53" i="2"/>
  <c r="V126" i="2"/>
  <c r="V347" i="2"/>
  <c r="W375" i="2"/>
  <c r="W378" i="2"/>
  <c r="W380" i="2"/>
  <c r="V406" i="2"/>
  <c r="V45" i="2"/>
  <c r="D429" i="2"/>
  <c r="W56" i="2"/>
  <c r="W59" i="2"/>
  <c r="V217" i="2"/>
  <c r="W219" i="2"/>
  <c r="W223" i="2"/>
  <c r="V223" i="2"/>
  <c r="V234" i="2"/>
  <c r="V240" i="2"/>
  <c r="W238" i="2"/>
  <c r="W239" i="2"/>
  <c r="V245" i="2"/>
  <c r="V246" i="2"/>
  <c r="W248" i="2"/>
  <c r="W251" i="2"/>
  <c r="V251" i="2"/>
  <c r="V255" i="2"/>
  <c r="W254" i="2"/>
  <c r="W255" i="2"/>
  <c r="V256" i="2"/>
  <c r="V32" i="2"/>
  <c r="W26" i="2"/>
  <c r="W32" i="2"/>
  <c r="W35" i="2"/>
  <c r="W37" i="2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/>
  <c r="V325" i="2"/>
  <c r="M429" i="2"/>
  <c r="V352" i="2"/>
  <c r="N429" i="2"/>
  <c r="W22" i="2"/>
  <c r="W23" i="2"/>
  <c r="W63" i="2"/>
  <c r="W79" i="2"/>
  <c r="V79" i="2"/>
  <c r="V89" i="2"/>
  <c r="V417" i="2"/>
  <c r="V282" i="2"/>
  <c r="V281" i="2"/>
  <c r="V23" i="2"/>
  <c r="V33" i="2"/>
  <c r="W82" i="2"/>
  <c r="W88" i="2"/>
  <c r="W103" i="2"/>
  <c r="W110" i="2"/>
  <c r="W130" i="2"/>
  <c r="W133" i="2"/>
  <c r="V177" i="2"/>
  <c r="V178" i="2"/>
  <c r="V216" i="2"/>
  <c r="W229" i="2"/>
  <c r="W234" i="2"/>
  <c r="V260" i="2"/>
  <c r="V276" i="2"/>
  <c r="K429" i="2"/>
  <c r="V302" i="2"/>
  <c r="W331" i="2"/>
  <c r="W335" i="2"/>
  <c r="V375" i="2"/>
  <c r="U419" i="2"/>
  <c r="V88" i="2"/>
  <c r="W180" i="2"/>
  <c r="W201" i="2"/>
  <c r="V210" i="2"/>
  <c r="W289" i="2"/>
  <c r="W290" i="2"/>
  <c r="V315" i="2"/>
  <c r="W310" i="2"/>
  <c r="W314" i="2"/>
  <c r="V326" i="2"/>
  <c r="V343" i="2"/>
  <c r="V420" i="2"/>
  <c r="V381" i="2"/>
  <c r="V42" i="2"/>
  <c r="W123" i="2"/>
  <c r="W125" i="2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/>
  <c r="W417" i="2"/>
  <c r="V153" i="2"/>
  <c r="W244" i="2"/>
  <c r="W245" i="2"/>
  <c r="W284" i="2"/>
  <c r="W286" i="2"/>
  <c r="W355" i="2"/>
  <c r="W360" i="2"/>
  <c r="W383" i="2"/>
  <c r="W389" i="2"/>
  <c r="F9" i="2"/>
  <c r="V37" i="2"/>
  <c r="V111" i="2"/>
  <c r="W156" i="2"/>
  <c r="W158" i="2"/>
  <c r="A10" i="2"/>
  <c r="W44" i="2"/>
  <c r="W45" i="2"/>
  <c r="V59" i="2"/>
  <c r="V100" i="2"/>
  <c r="V277" i="2"/>
  <c r="V389" i="2"/>
  <c r="W50" i="2"/>
  <c r="W52" i="2"/>
  <c r="C429" i="2"/>
  <c r="W177" i="2"/>
  <c r="V24" i="2"/>
  <c r="V118" i="2"/>
  <c r="E429" i="2"/>
  <c r="W92" i="2"/>
  <c r="W100" i="2"/>
  <c r="H429" i="2"/>
  <c r="V201" i="2"/>
  <c r="W276" i="2"/>
  <c r="W279" i="2"/>
  <c r="W281" i="2"/>
  <c r="W323" i="2"/>
  <c r="W325" i="2"/>
  <c r="W350" i="2"/>
  <c r="W352" i="2"/>
  <c r="V412" i="2"/>
  <c r="V411" i="2"/>
  <c r="G429" i="2"/>
  <c r="V235" i="2"/>
  <c r="V252" i="2"/>
  <c r="V125" i="2"/>
  <c r="W293" i="2"/>
  <c r="W294" i="2"/>
  <c r="W345" i="2"/>
  <c r="W346" i="2"/>
  <c r="W399" i="2"/>
  <c r="W401" i="2"/>
  <c r="W424" i="2"/>
  <c r="V419" i="2"/>
  <c r="V422" i="2"/>
  <c r="V423" i="2"/>
  <c r="A432" i="2"/>
  <c r="B432" i="2"/>
  <c r="C432" i="2"/>
</calcChain>
</file>

<file path=xl/sharedStrings.xml><?xml version="1.0" encoding="utf-8"?>
<sst xmlns="http://schemas.openxmlformats.org/spreadsheetml/2006/main" count="2601" uniqueCount="676">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</sst>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71093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71093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 t="s">
        <v>675</v>
      </c>
      <c r="I5" s="594"/>
      <c r="J5" s="594"/>
      <c r="K5" s="594"/>
      <c r="M5" s="27" t="s">
        <v>4</v>
      </c>
      <c r="N5" s="589">
        <v>45127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650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Четверг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7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0.45833333333333331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43</v>
      </c>
      <c r="V50" s="56">
        <f>IFERROR(IF(U50="",0,CEILING((U50/$H50),1)*$H50),"")</f>
        <v>43.2</v>
      </c>
      <c r="W50" s="42">
        <f>IFERROR(IF(V50=0,"",ROUNDUP(V50/H50,0)*0.02175),"")</f>
        <v>8.6999999999999994E-2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13.5</v>
      </c>
      <c r="V51" s="56">
        <f>IFERROR(IF(U51="",0,CEILING((U51/$H51),1)*$H51),"")</f>
        <v>13.5</v>
      </c>
      <c r="W51" s="42">
        <f>IFERROR(IF(V51=0,"",ROUNDUP(V51/H51,0)*0.00753),"")</f>
        <v>3.7650000000000003E-2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8.981481481481481</v>
      </c>
      <c r="V52" s="44">
        <f>IFERROR(V50/H50,"0")+IFERROR(V51/H51,"0")</f>
        <v>9</v>
      </c>
      <c r="W52" s="44">
        <f>IFERROR(IF(W50="",0,W50),"0")+IFERROR(IF(W51="",0,W51),"0")</f>
        <v>0.12465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56.5</v>
      </c>
      <c r="V53" s="44">
        <f>IFERROR(SUM(V50:V51),"0")</f>
        <v>56.7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54</v>
      </c>
      <c r="V56" s="56">
        <f>IFERROR(IF(U56="",0,CEILING((U56/$H56),1)*$H56),"")</f>
        <v>54</v>
      </c>
      <c r="W56" s="42">
        <f>IFERROR(IF(V56=0,"",ROUNDUP(V56/H56,0)*0.02175),"")</f>
        <v>0.10874999999999999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5</v>
      </c>
      <c r="V59" s="44">
        <f>IFERROR(V56/H56,"0")+IFERROR(V57/H57,"0")+IFERROR(V58/H58,"0")</f>
        <v>5</v>
      </c>
      <c r="W59" s="44">
        <f>IFERROR(IF(W56="",0,W56),"0")+IFERROR(IF(W57="",0,W57),"0")+IFERROR(IF(W58="",0,W58),"0")</f>
        <v>0.10874999999999999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54</v>
      </c>
      <c r="V60" s="44">
        <f>IFERROR(SUM(V56:V58),"0")</f>
        <v>54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21.6</v>
      </c>
      <c r="V67" s="56">
        <f t="shared" si="2"/>
        <v>21.6</v>
      </c>
      <c r="W67" s="42">
        <f>IFERROR(IF(V67=0,"",ROUNDUP(V67/H67,0)*0.02175),"")</f>
        <v>4.3499999999999997E-2</v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6</v>
      </c>
      <c r="V68" s="56">
        <f t="shared" si="2"/>
        <v>6</v>
      </c>
      <c r="W68" s="42">
        <f>IFERROR(IF(V68=0,"",ROUNDUP(V68/H68,0)*0.00753),"")</f>
        <v>1.506E-2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15</v>
      </c>
      <c r="V73" s="56">
        <f t="shared" si="2"/>
        <v>15</v>
      </c>
      <c r="W73" s="42">
        <f t="shared" si="3"/>
        <v>2.811E-2</v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8.6669999999999997E-2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42.6</v>
      </c>
      <c r="V80" s="44">
        <f>IFERROR(SUM(V63:V78),"0")</f>
        <v>42.6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27</v>
      </c>
      <c r="V91" s="56">
        <f t="shared" ref="V91:V99" si="5">IFERROR(IF(U91="",0,CEILING((U91/$H91),1)*$H91),"")</f>
        <v>27</v>
      </c>
      <c r="W91" s="42">
        <f>IFERROR(IF(V91=0,"",ROUNDUP(V91/H91,0)*0.02175),"")</f>
        <v>6.5250000000000002E-2</v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8</v>
      </c>
      <c r="V92" s="56">
        <f t="shared" si="5"/>
        <v>8.4</v>
      </c>
      <c r="W92" s="42">
        <f>IFERROR(IF(V92=0,"",ROUNDUP(V92/H92,0)*0.00937),"")</f>
        <v>1.874E-2</v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4.9047619047619051</v>
      </c>
      <c r="V100" s="44">
        <f>IFERROR(V91/H91,"0")+IFERROR(V92/H92,"0")+IFERROR(V93/H93,"0")+IFERROR(V94/H94,"0")+IFERROR(V95/H95,"0")+IFERROR(V96/H96,"0")+IFERROR(V97/H97,"0")+IFERROR(V98/H98,"0")+IFERROR(V99/H99,"0")</f>
        <v>5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8.3990000000000009E-2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35</v>
      </c>
      <c r="V101" s="44">
        <f>IFERROR(SUM(V91:V99),"0")</f>
        <v>35.4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24</v>
      </c>
      <c r="V103" s="56">
        <f t="shared" ref="V103:V109" si="6">IFERROR(IF(U103="",0,CEILING((U103/$H103),1)*$H103),"")</f>
        <v>24.299999999999997</v>
      </c>
      <c r="W103" s="42">
        <f>IFERROR(IF(V103=0,"",ROUNDUP(V103/H103,0)*0.02175),"")</f>
        <v>6.5250000000000002E-2</v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2.9629629629629632</v>
      </c>
      <c r="V110" s="44">
        <f>IFERROR(V103/H103,"0")+IFERROR(V104/H104,"0")+IFERROR(V105/H105,"0")+IFERROR(V106/H106,"0")+IFERROR(V107/H107,"0")+IFERROR(V108/H108,"0")+IFERROR(V109/H109,"0")</f>
        <v>3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6.5250000000000002E-2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24</v>
      </c>
      <c r="V111" s="44">
        <f>IFERROR(SUM(V103:V109),"0")</f>
        <v>24.299999999999997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15</v>
      </c>
      <c r="V114" s="56">
        <f>IFERROR(IF(U114="",0,CEILING((U114/$H114),1)*$H114),"")</f>
        <v>15.6</v>
      </c>
      <c r="W114" s="42">
        <f>IFERROR(IF(V114=0,"",ROUNDUP(V114/H114,0)*0.02175),"")</f>
        <v>4.3499999999999997E-2</v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1.9230769230769231</v>
      </c>
      <c r="V117" s="44">
        <f>IFERROR(V113/H113,"0")+IFERROR(V114/H114,"0")+IFERROR(V115/H115,"0")+IFERROR(V116/H116,"0")</f>
        <v>2</v>
      </c>
      <c r="W117" s="44">
        <f>IFERROR(IF(W113="",0,W113),"0")+IFERROR(IF(W114="",0,W114),"0")+IFERROR(IF(W115="",0,W115),"0")+IFERROR(IF(W116="",0,W116),"0")</f>
        <v>4.3499999999999997E-2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15</v>
      </c>
      <c r="V118" s="44">
        <f>IFERROR(SUM(V113:V116),"0")</f>
        <v>15.6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24</v>
      </c>
      <c r="V121" s="56">
        <f>IFERROR(IF(U121="",0,CEILING((U121/$H121),1)*$H121),"")</f>
        <v>24.299999999999997</v>
      </c>
      <c r="W121" s="42">
        <f>IFERROR(IF(V121=0,"",ROUNDUP(V121/H121,0)*0.02175),"")</f>
        <v>6.5250000000000002E-2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2.9629629629629632</v>
      </c>
      <c r="V125" s="44">
        <f>IFERROR(V121/H121,"0")+IFERROR(V122/H122,"0")+IFERROR(V123/H123,"0")+IFERROR(V124/H124,"0")</f>
        <v>3</v>
      </c>
      <c r="W125" s="44">
        <f>IFERROR(IF(W121="",0,W121),"0")+IFERROR(IF(W122="",0,W122),"0")+IFERROR(IF(W123="",0,W123),"0")+IFERROR(IF(W124="",0,W124),"0")</f>
        <v>6.5250000000000002E-2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24</v>
      </c>
      <c r="V126" s="44">
        <f>IFERROR(SUM(V121:V124),"0")</f>
        <v>24.299999999999997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108</v>
      </c>
      <c r="V139" s="56">
        <f t="shared" si="7"/>
        <v>108</v>
      </c>
      <c r="W139" s="42">
        <f>IFERROR(IF(V139=0,"",ROUNDUP(V139/H139,0)*0.02039),"")</f>
        <v>0.20389999999999997</v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54</v>
      </c>
      <c r="V142" s="56">
        <f t="shared" si="7"/>
        <v>54</v>
      </c>
      <c r="W142" s="42">
        <f>IFERROR(IF(V142=0,"",ROUNDUP(V142/H142,0)*0.02039),"")</f>
        <v>0.10194999999999999</v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21</v>
      </c>
      <c r="V144" s="56">
        <f t="shared" si="7"/>
        <v>21.6</v>
      </c>
      <c r="W144" s="42">
        <f>IFERROR(IF(V144=0,"",ROUNDUP(V144/H144,0)*0.02175),"")</f>
        <v>4.3499999999999997E-2</v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25</v>
      </c>
      <c r="V146" s="56">
        <f t="shared" si="7"/>
        <v>25</v>
      </c>
      <c r="W146" s="42">
        <f>IFERROR(IF(V146=0,"",ROUNDUP(V146/H146,0)*0.00937),"")</f>
        <v>4.6850000000000003E-2</v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21.944444444444443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22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0.39619999999999994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208</v>
      </c>
      <c r="V154" s="44">
        <f>IFERROR(SUM(V137:V152),"0")</f>
        <v>208.6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84</v>
      </c>
      <c r="V161" s="56">
        <f t="shared" ref="V161:V176" si="8">IFERROR(IF(U161="",0,CEILING((U161/$H161),1)*$H161),"")</f>
        <v>84</v>
      </c>
      <c r="W161" s="42">
        <f>IFERROR(IF(V161=0,"",ROUNDUP(V161/H161,0)*0.00753),"")</f>
        <v>0.15060000000000001</v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21</v>
      </c>
      <c r="V162" s="56">
        <f t="shared" si="8"/>
        <v>21</v>
      </c>
      <c r="W162" s="42">
        <f>IFERROR(IF(V162=0,"",ROUNDUP(V162/H162,0)*0.00753),"")</f>
        <v>3.7650000000000003E-2</v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12</v>
      </c>
      <c r="V164" s="56">
        <f t="shared" si="8"/>
        <v>12.600000000000001</v>
      </c>
      <c r="W164" s="42">
        <f>IFERROR(IF(V164=0,"",ROUNDUP(V164/H164,0)*0.00753),"")</f>
        <v>2.2589999999999999E-2</v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12</v>
      </c>
      <c r="V165" s="56">
        <f t="shared" si="8"/>
        <v>12.600000000000001</v>
      </c>
      <c r="W165" s="42">
        <f>IFERROR(IF(V165=0,"",ROUNDUP(V165/H165,0)*0.00753),"")</f>
        <v>2.2589999999999999E-2</v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6</v>
      </c>
      <c r="V171" s="56">
        <f t="shared" si="8"/>
        <v>6.3000000000000007</v>
      </c>
      <c r="W171" s="42">
        <f>IFERROR(IF(V171=0,"",ROUNDUP(V171/H171,0)*0.00502),"")</f>
        <v>1.506E-2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6</v>
      </c>
      <c r="V173" s="56">
        <f t="shared" si="8"/>
        <v>6.3000000000000007</v>
      </c>
      <c r="W173" s="42">
        <f>IFERROR(IF(V173=0,"",ROUNDUP(V173/H173,0)*0.00502),"")</f>
        <v>1.506E-2</v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6</v>
      </c>
      <c r="V174" s="56">
        <f t="shared" si="8"/>
        <v>6.3000000000000007</v>
      </c>
      <c r="W174" s="42">
        <f>IFERROR(IF(V174=0,"",ROUNDUP(V174/H174,0)*0.00502),"")</f>
        <v>1.506E-2</v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6</v>
      </c>
      <c r="V176" s="56">
        <f t="shared" si="8"/>
        <v>6.3000000000000007</v>
      </c>
      <c r="W176" s="42">
        <f>IFERROR(IF(V176=0,"",ROUNDUP(V176/H176,0)*0.00502),"")</f>
        <v>1.506E-2</v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42.142857142857132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43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0.29367000000000004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153</v>
      </c>
      <c r="V178" s="44">
        <f>IFERROR(SUM(V161:V176),"0")</f>
        <v>155.40000000000003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907</v>
      </c>
      <c r="V181" s="56">
        <f t="shared" si="9"/>
        <v>907.19999999999993</v>
      </c>
      <c r="W181" s="42">
        <f>IFERROR(IF(V181=0,"",ROUNDUP(V181/H181,0)*0.02175),"")</f>
        <v>2.4359999999999999</v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23</v>
      </c>
      <c r="V182" s="56">
        <f t="shared" si="9"/>
        <v>23.4</v>
      </c>
      <c r="W182" s="42">
        <f>IFERROR(IF(V182=0,"",ROUNDUP(V182/H182,0)*0.02175),"")</f>
        <v>6.5250000000000002E-2</v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23</v>
      </c>
      <c r="V183" s="56">
        <f t="shared" si="9"/>
        <v>24.299999999999997</v>
      </c>
      <c r="W183" s="42">
        <f>IFERROR(IF(V183=0,"",ROUNDUP(V183/H183,0)*0.02175),"")</f>
        <v>6.5250000000000002E-2</v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23</v>
      </c>
      <c r="V184" s="56">
        <f t="shared" si="9"/>
        <v>23.4</v>
      </c>
      <c r="W184" s="42">
        <f>IFERROR(IF(V184=0,"",ROUNDUP(V184/H184,0)*0.02175),"")</f>
        <v>6.5250000000000002E-2</v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16</v>
      </c>
      <c r="V185" s="56">
        <f t="shared" si="9"/>
        <v>16.2</v>
      </c>
      <c r="W185" s="42">
        <f>IFERROR(IF(V185=0,"",ROUNDUP(V185/H185,0)*0.02175),"")</f>
        <v>4.3499999999999997E-2</v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18</v>
      </c>
      <c r="V193" s="56">
        <f t="shared" si="9"/>
        <v>18</v>
      </c>
      <c r="W193" s="42">
        <f>IFERROR(IF(V193=0,"",ROUNDUP(V193/H193,0)*0.00937),"")</f>
        <v>4.6850000000000003E-2</v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127.68755935422602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128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2.7220999999999993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1010</v>
      </c>
      <c r="V202" s="44">
        <f>IFERROR(SUM(V180:V200),"0")</f>
        <v>1012.4999999999999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25</v>
      </c>
      <c r="V204" s="56">
        <f t="shared" ref="V204:V209" si="11">IFERROR(IF(U204="",0,CEILING((U204/$H204),1)*$H204),"")</f>
        <v>25.200000000000003</v>
      </c>
      <c r="W204" s="42">
        <f>IFERROR(IF(V204=0,"",ROUNDUP(V204/H204,0)*0.02175),"")</f>
        <v>6.5250000000000002E-2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42</v>
      </c>
      <c r="V206" s="56">
        <f t="shared" si="11"/>
        <v>42</v>
      </c>
      <c r="W206" s="42">
        <f>IFERROR(IF(V206=0,"",ROUNDUP(V206/H206,0)*0.02175),"")</f>
        <v>0.10874999999999999</v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7.9761904761904763</v>
      </c>
      <c r="V210" s="44">
        <f>IFERROR(V204/H204,"0")+IFERROR(V205/H205,"0")+IFERROR(V206/H206,"0")+IFERROR(V207/H207,"0")+IFERROR(V208/H208,"0")+IFERROR(V209/H209,"0")</f>
        <v>8</v>
      </c>
      <c r="W210" s="44">
        <f>IFERROR(IF(W204="",0,W204),"0")+IFERROR(IF(W205="",0,W205),"0")+IFERROR(IF(W206="",0,W206),"0")+IFERROR(IF(W207="",0,W207),"0")+IFERROR(IF(W208="",0,W208),"0")+IFERROR(IF(W209="",0,W209),"0")</f>
        <v>0.17399999999999999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67</v>
      </c>
      <c r="V211" s="44">
        <f>IFERROR(SUM(V204:V209),"0")</f>
        <v>67.2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7</v>
      </c>
      <c r="V237" s="56">
        <f>IFERROR(IF(U237="",0,CEILING((U237/$H237),1)*$H237),"")</f>
        <v>7.56</v>
      </c>
      <c r="W237" s="42">
        <f>IFERROR(IF(V237=0,"",ROUNDUP(V237/H237,0)*0.00753),"")</f>
        <v>1.506E-2</v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1.8518518518518519</v>
      </c>
      <c r="V239" s="44">
        <f>IFERROR(V237/H237,"0")+IFERROR(V238/H238,"0")</f>
        <v>2</v>
      </c>
      <c r="W239" s="44">
        <f>IFERROR(IF(W237="",0,W237),"0")+IFERROR(IF(W238="",0,W238),"0")</f>
        <v>1.506E-2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7</v>
      </c>
      <c r="V240" s="44">
        <f>IFERROR(SUM(V237:V238),"0")</f>
        <v>7.56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21</v>
      </c>
      <c r="V328" s="56">
        <f t="shared" ref="V328:V334" si="14">IFERROR(IF(U328="",0,CEILING((U328/$H328),1)*$H328),"")</f>
        <v>21</v>
      </c>
      <c r="W328" s="42">
        <f>IFERROR(IF(V328=0,"",ROUNDUP(V328/H328,0)*0.00753),"")</f>
        <v>3.7650000000000003E-2</v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21</v>
      </c>
      <c r="V329" s="56">
        <f t="shared" si="14"/>
        <v>21</v>
      </c>
      <c r="W329" s="42">
        <f>IFERROR(IF(V329=0,"",ROUNDUP(V329/H329,0)*0.00753),"")</f>
        <v>3.7650000000000003E-2</v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21</v>
      </c>
      <c r="V330" s="56">
        <f t="shared" si="14"/>
        <v>21</v>
      </c>
      <c r="W330" s="42">
        <f>IFERROR(IF(V330=0,"",ROUNDUP(V330/H330,0)*0.00753),"")</f>
        <v>3.7650000000000003E-2</v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6</v>
      </c>
      <c r="V331" s="56">
        <f t="shared" si="14"/>
        <v>6.3000000000000007</v>
      </c>
      <c r="W331" s="42">
        <f>IFERROR(IF(V331=0,"",ROUNDUP(V331/H331,0)*0.00502),"")</f>
        <v>1.506E-2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6</v>
      </c>
      <c r="V332" s="56">
        <f t="shared" si="14"/>
        <v>6.3000000000000007</v>
      </c>
      <c r="W332" s="42">
        <f>IFERROR(IF(V332=0,"",ROUNDUP(V332/H332,0)*0.00502),"")</f>
        <v>1.506E-2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6</v>
      </c>
      <c r="V334" s="56">
        <f t="shared" si="14"/>
        <v>6.3000000000000007</v>
      </c>
      <c r="W334" s="42">
        <f>IFERROR(IF(V334=0,"",ROUNDUP(V334/H334,0)*0.00502),"")</f>
        <v>1.506E-2</v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23.571428571428573</v>
      </c>
      <c r="V335" s="44">
        <f>IFERROR(V328/H328,"0")+IFERROR(V329/H329,"0")+IFERROR(V330/H330,"0")+IFERROR(V331/H331,"0")+IFERROR(V332/H332,"0")+IFERROR(V333/H333,"0")+IFERROR(V334/H334,"0")</f>
        <v>24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0.15812999999999999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81</v>
      </c>
      <c r="V336" s="44">
        <f>IFERROR(SUM(V328:V334),"0")</f>
        <v>81.899999999999991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15</v>
      </c>
      <c r="V338" s="56">
        <f>IFERROR(IF(U338="",0,CEILING((U338/$H338),1)*$H338),"")</f>
        <v>15.6</v>
      </c>
      <c r="W338" s="42">
        <f>IFERROR(IF(V338=0,"",ROUNDUP(V338/H338,0)*0.02175),"")</f>
        <v>4.3499999999999997E-2</v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1.9230769230769231</v>
      </c>
      <c r="V342" s="44">
        <f>IFERROR(V338/H338,"0")+IFERROR(V339/H339,"0")+IFERROR(V340/H340,"0")+IFERROR(V341/H341,"0")</f>
        <v>2</v>
      </c>
      <c r="W342" s="44">
        <f>IFERROR(IF(W338="",0,W338),"0")+IFERROR(IF(W339="",0,W339),"0")+IFERROR(IF(W340="",0,W340),"0")+IFERROR(IF(W341="",0,W341),"0")</f>
        <v>4.3499999999999997E-2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15</v>
      </c>
      <c r="V343" s="44">
        <f>IFERROR(SUM(V338:V341),"0")</f>
        <v>15.6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21</v>
      </c>
      <c r="V355" s="56">
        <f>IFERROR(IF(U355="",0,CEILING((U355/$H355),1)*$H355),"")</f>
        <v>21</v>
      </c>
      <c r="W355" s="42">
        <f>IFERROR(IF(V355=0,"",ROUNDUP(V355/H355,0)*0.00753),"")</f>
        <v>3.7650000000000003E-2</v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6</v>
      </c>
      <c r="V356" s="56">
        <f>IFERROR(IF(U356="",0,CEILING((U356/$H356),1)*$H356),"")</f>
        <v>6.3000000000000007</v>
      </c>
      <c r="W356" s="42">
        <f>IFERROR(IF(V356=0,"",ROUNDUP(V356/H356,0)*0.00502),"")</f>
        <v>1.506E-2</v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7.8571428571428577</v>
      </c>
      <c r="V360" s="44">
        <f>IFERROR(V355/H355,"0")+IFERROR(V356/H356,"0")+IFERROR(V357/H357,"0")+IFERROR(V358/H358,"0")+IFERROR(V359/H359,"0")</f>
        <v>8</v>
      </c>
      <c r="W360" s="44">
        <f>IFERROR(IF(W355="",0,W355),"0")+IFERROR(IF(W356="",0,W356),"0")+IFERROR(IF(W357="",0,W357),"0")+IFERROR(IF(W358="",0,W358),"0")+IFERROR(IF(W359="",0,W359),"0")</f>
        <v>5.2710000000000007E-2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27</v>
      </c>
      <c r="V361" s="44">
        <f>IFERROR(SUM(V355:V359),"0")</f>
        <v>27.3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7</v>
      </c>
      <c r="V409" s="56">
        <f>IFERROR(IF(U409="",0,CEILING((U409/$H409),1)*$H409),"")</f>
        <v>7.56</v>
      </c>
      <c r="W409" s="42">
        <f>IFERROR(IF(V409=0,"",ROUNDUP(V409/H409,0)*0.00753),"")</f>
        <v>1.506E-2</v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7</v>
      </c>
      <c r="V410" s="56">
        <f>IFERROR(IF(U410="",0,CEILING((U410/$H410),1)*$H410),"")</f>
        <v>7.56</v>
      </c>
      <c r="W410" s="42">
        <f>IFERROR(IF(V410=0,"",ROUNDUP(V410/H410,0)*0.00753),"")</f>
        <v>1.506E-2</v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3.7037037037037037</v>
      </c>
      <c r="V411" s="44">
        <f>IFERROR(V409/H409,"0")+IFERROR(V410/H410,"0")</f>
        <v>4</v>
      </c>
      <c r="W411" s="44">
        <f>IFERROR(IF(W409="",0,W409),"0")+IFERROR(IF(W410="",0,W410),"0")</f>
        <v>3.0120000000000001E-2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14</v>
      </c>
      <c r="V412" s="44">
        <f>IFERROR(SUM(V409:V410),"0")</f>
        <v>15.12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31</v>
      </c>
      <c r="V414" s="56">
        <f>IFERROR(IF(U414="",0,CEILING((U414/$H414),1)*$H414),"")</f>
        <v>31.2</v>
      </c>
      <c r="W414" s="42">
        <f>IFERROR(IF(V414=0,"",ROUNDUP(V414/H414,0)*0.02175),"")</f>
        <v>8.6999999999999994E-2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3.9743589743589745</v>
      </c>
      <c r="V417" s="44">
        <f>IFERROR(V414/H414,"0")+IFERROR(V415/H415,"0")+IFERROR(V416/H416,"0")</f>
        <v>4</v>
      </c>
      <c r="W417" s="44">
        <f>IFERROR(IF(W414="",0,W414),"0")+IFERROR(IF(W415="",0,W415),"0")+IFERROR(IF(W416="",0,W416),"0")</f>
        <v>8.6999999999999994E-2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31</v>
      </c>
      <c r="V418" s="44">
        <f>IFERROR(SUM(V414:V416),"0")</f>
        <v>31.2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1864.1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1875.28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1981.8465934065941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1993.7400000000007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4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4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2081.8465934065944</v>
      </c>
      <c r="V422" s="44">
        <f>GrossWeightTotalR+PalletQtyTotalR*25</f>
        <v>2093.7400000000007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276.3678605345271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279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4.5505499999999994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56.7</v>
      </c>
      <c r="D429" s="53">
        <f>IFERROR(V56*1,"0")+IFERROR(V57*1,"0")+IFERROR(V58*1,"0")</f>
        <v>54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117.89999999999999</v>
      </c>
      <c r="F429" s="53">
        <f>IFERROR(V121*1,"0")+IFERROR(V122*1,"0")+IFERROR(V123*1,"0")+IFERROR(V124*1,"0")</f>
        <v>24.299999999999997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1443.7000000000003</v>
      </c>
      <c r="I429" s="53">
        <f>IFERROR(V227*1,"0")+IFERROR(V228*1,"0")+IFERROR(V229*1,"0")+IFERROR(V230*1,"0")+IFERROR(V231*1,"0")+IFERROR(V232*1,"0")+IFERROR(V233*1,"0")+IFERROR(V237*1,"0")+IFERROR(V238*1,"0")</f>
        <v>7.56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97.499999999999986</v>
      </c>
      <c r="N429" s="53">
        <f>IFERROR(V350*1,"0")+IFERROR(V351*1,"0")+IFERROR(V355*1,"0")+IFERROR(V356*1,"0")+IFERROR(V357*1,"0")+IFERROR(V358*1,"0")+IFERROR(V359*1,"0")</f>
        <v>27.3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46.32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10">
    <cfRule type="expression" dxfId="1" priority="1" stopIfTrue="1">
      <formula>IF($S$5="самовывоз",1,0)</formula>
    </cfRule>
  </conditionalFormatting>
  <conditionalFormatting sqref="M9:O13">
    <cfRule type="expression" dxfId="0" priority="12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b0b2827-4eb3-461f-8866-28597c48f47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2023-07-18T11:31:15Z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