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9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2" i="1" s="1"/>
  <c r="U420" i="1"/>
  <c r="V418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U402" i="1"/>
  <c r="V401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V390" i="1" s="1"/>
  <c r="M384" i="1"/>
  <c r="V383" i="1"/>
  <c r="W383" i="1" s="1"/>
  <c r="M383" i="1"/>
  <c r="U381" i="1"/>
  <c r="U380" i="1"/>
  <c r="V379" i="1"/>
  <c r="V378" i="1"/>
  <c r="W378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W360" i="1" s="1"/>
  <c r="V355" i="1"/>
  <c r="M355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M329" i="1"/>
  <c r="W328" i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V277" i="1" s="1"/>
  <c r="M269" i="1"/>
  <c r="V268" i="1"/>
  <c r="W268" i="1" s="1"/>
  <c r="M268" i="1"/>
  <c r="U264" i="1"/>
  <c r="U263" i="1"/>
  <c r="V262" i="1"/>
  <c r="M262" i="1"/>
  <c r="U260" i="1"/>
  <c r="W259" i="1"/>
  <c r="U259" i="1"/>
  <c r="V258" i="1"/>
  <c r="W258" i="1" s="1"/>
  <c r="M258" i="1"/>
  <c r="U256" i="1"/>
  <c r="W255" i="1"/>
  <c r="V255" i="1"/>
  <c r="U255" i="1"/>
  <c r="V254" i="1"/>
  <c r="W254" i="1" s="1"/>
  <c r="M254" i="1"/>
  <c r="V252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W244" i="1"/>
  <c r="V244" i="1"/>
  <c r="M244" i="1"/>
  <c r="W243" i="1"/>
  <c r="W245" i="1" s="1"/>
  <c r="V243" i="1"/>
  <c r="V245" i="1" s="1"/>
  <c r="M243" i="1"/>
  <c r="U240" i="1"/>
  <c r="U239" i="1"/>
  <c r="V238" i="1"/>
  <c r="M238" i="1"/>
  <c r="V237" i="1"/>
  <c r="M237" i="1"/>
  <c r="V235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M229" i="1"/>
  <c r="W228" i="1"/>
  <c r="V228" i="1"/>
  <c r="M228" i="1"/>
  <c r="W227" i="1"/>
  <c r="V227" i="1"/>
  <c r="I429" i="1" s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V216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W205" i="1"/>
  <c r="V205" i="1"/>
  <c r="M205" i="1"/>
  <c r="W204" i="1"/>
  <c r="W210" i="1" s="1"/>
  <c r="V204" i="1"/>
  <c r="V211" i="1" s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W192" i="1"/>
  <c r="V192" i="1"/>
  <c r="W191" i="1"/>
  <c r="V191" i="1"/>
  <c r="W190" i="1"/>
  <c r="V190" i="1"/>
  <c r="W189" i="1"/>
  <c r="V189" i="1"/>
  <c r="M189" i="1"/>
  <c r="V188" i="1"/>
  <c r="W188" i="1" s="1"/>
  <c r="V187" i="1"/>
  <c r="W187" i="1" s="1"/>
  <c r="W186" i="1"/>
  <c r="V186" i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V180" i="1"/>
  <c r="U178" i="1"/>
  <c r="U177" i="1"/>
  <c r="V176" i="1"/>
  <c r="W176" i="1" s="1"/>
  <c r="M176" i="1"/>
  <c r="W175" i="1"/>
  <c r="V175" i="1"/>
  <c r="M175" i="1"/>
  <c r="V174" i="1"/>
  <c r="W174" i="1" s="1"/>
  <c r="M174" i="1"/>
  <c r="W173" i="1"/>
  <c r="V173" i="1"/>
  <c r="W172" i="1"/>
  <c r="V172" i="1"/>
  <c r="M172" i="1"/>
  <c r="V171" i="1"/>
  <c r="W171" i="1" s="1"/>
  <c r="M171" i="1"/>
  <c r="W170" i="1"/>
  <c r="V170" i="1"/>
  <c r="M170" i="1"/>
  <c r="V169" i="1"/>
  <c r="W169" i="1" s="1"/>
  <c r="W168" i="1"/>
  <c r="V168" i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W177" i="1" s="1"/>
  <c r="V161" i="1"/>
  <c r="M161" i="1"/>
  <c r="U159" i="1"/>
  <c r="V158" i="1"/>
  <c r="U158" i="1"/>
  <c r="W157" i="1"/>
  <c r="V157" i="1"/>
  <c r="W156" i="1"/>
  <c r="W158" i="1" s="1"/>
  <c r="V156" i="1"/>
  <c r="V159" i="1" s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W141" i="1"/>
  <c r="V141" i="1"/>
  <c r="M141" i="1"/>
  <c r="W140" i="1"/>
  <c r="V140" i="1"/>
  <c r="M140" i="1"/>
  <c r="W139" i="1"/>
  <c r="W153" i="1" s="1"/>
  <c r="V139" i="1"/>
  <c r="M139" i="1"/>
  <c r="V138" i="1"/>
  <c r="W138" i="1" s="1"/>
  <c r="M138" i="1"/>
  <c r="W137" i="1"/>
  <c r="V137" i="1"/>
  <c r="U134" i="1"/>
  <c r="U133" i="1"/>
  <c r="V132" i="1"/>
  <c r="W132" i="1" s="1"/>
  <c r="M132" i="1"/>
  <c r="V131" i="1"/>
  <c r="W131" i="1" s="1"/>
  <c r="M131" i="1"/>
  <c r="V130" i="1"/>
  <c r="G429" i="1" s="1"/>
  <c r="M130" i="1"/>
  <c r="U126" i="1"/>
  <c r="U125" i="1"/>
  <c r="V124" i="1"/>
  <c r="M124" i="1"/>
  <c r="W123" i="1"/>
  <c r="V123" i="1"/>
  <c r="M123" i="1"/>
  <c r="W122" i="1"/>
  <c r="V122" i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V113" i="1"/>
  <c r="M113" i="1"/>
  <c r="U111" i="1"/>
  <c r="U110" i="1"/>
  <c r="W109" i="1"/>
  <c r="V109" i="1"/>
  <c r="M109" i="1"/>
  <c r="V108" i="1"/>
  <c r="W108" i="1" s="1"/>
  <c r="W107" i="1"/>
  <c r="V107" i="1"/>
  <c r="V106" i="1"/>
  <c r="W106" i="1" s="1"/>
  <c r="W105" i="1"/>
  <c r="V105" i="1"/>
  <c r="M105" i="1"/>
  <c r="V104" i="1"/>
  <c r="M104" i="1"/>
  <c r="V103" i="1"/>
  <c r="U101" i="1"/>
  <c r="U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W82" i="1"/>
  <c r="W88" i="1" s="1"/>
  <c r="V82" i="1"/>
  <c r="M82" i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W63" i="1"/>
  <c r="V63" i="1"/>
  <c r="M63" i="1"/>
  <c r="U60" i="1"/>
  <c r="U59" i="1"/>
  <c r="W58" i="1"/>
  <c r="V58" i="1"/>
  <c r="V57" i="1"/>
  <c r="W57" i="1" s="1"/>
  <c r="M57" i="1"/>
  <c r="W56" i="1"/>
  <c r="V56" i="1"/>
  <c r="M56" i="1"/>
  <c r="V53" i="1"/>
  <c r="U53" i="1"/>
  <c r="V52" i="1"/>
  <c r="U52" i="1"/>
  <c r="W51" i="1"/>
  <c r="V51" i="1"/>
  <c r="M51" i="1"/>
  <c r="W50" i="1"/>
  <c r="W52" i="1" s="1"/>
  <c r="V50" i="1"/>
  <c r="C429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M27" i="1"/>
  <c r="W26" i="1"/>
  <c r="V26" i="1"/>
  <c r="V33" i="1" s="1"/>
  <c r="M26" i="1"/>
  <c r="V24" i="1"/>
  <c r="U24" i="1"/>
  <c r="V23" i="1"/>
  <c r="U23" i="1"/>
  <c r="W22" i="1"/>
  <c r="W23" i="1" s="1"/>
  <c r="V22" i="1"/>
  <c r="H10" i="1"/>
  <c r="F10" i="1"/>
  <c r="H9" i="1"/>
  <c r="F9" i="1"/>
  <c r="A9" i="1"/>
  <c r="A10" i="1" s="1"/>
  <c r="D7" i="1"/>
  <c r="N6" i="1"/>
  <c r="M2" i="1"/>
  <c r="W124" i="1" l="1"/>
  <c r="W125" i="1" s="1"/>
  <c r="V126" i="1"/>
  <c r="V239" i="1"/>
  <c r="W238" i="1"/>
  <c r="V307" i="1"/>
  <c r="W305" i="1"/>
  <c r="W307" i="1" s="1"/>
  <c r="W380" i="1"/>
  <c r="V407" i="1"/>
  <c r="V406" i="1"/>
  <c r="W404" i="1"/>
  <c r="W406" i="1" s="1"/>
  <c r="B429" i="1"/>
  <c r="W379" i="1"/>
  <c r="V381" i="1"/>
  <c r="V411" i="1"/>
  <c r="W409" i="1"/>
  <c r="W411" i="1" s="1"/>
  <c r="V412" i="1"/>
  <c r="V37" i="1"/>
  <c r="V38" i="1"/>
  <c r="V419" i="1" s="1"/>
  <c r="W35" i="1"/>
  <c r="W37" i="1" s="1"/>
  <c r="U419" i="1"/>
  <c r="E429" i="1"/>
  <c r="V100" i="1"/>
  <c r="V101" i="1"/>
  <c r="W91" i="1"/>
  <c r="W100" i="1" s="1"/>
  <c r="V178" i="1"/>
  <c r="V223" i="1"/>
  <c r="W219" i="1"/>
  <c r="W223" i="1" s="1"/>
  <c r="W262" i="1"/>
  <c r="W263" i="1" s="1"/>
  <c r="V263" i="1"/>
  <c r="V264" i="1"/>
  <c r="V308" i="1"/>
  <c r="V375" i="1"/>
  <c r="W365" i="1"/>
  <c r="W375" i="1" s="1"/>
  <c r="O429" i="1"/>
  <c r="V376" i="1"/>
  <c r="V395" i="1"/>
  <c r="W392" i="1"/>
  <c r="W394" i="1" s="1"/>
  <c r="V394" i="1"/>
  <c r="W59" i="1"/>
  <c r="U423" i="1"/>
  <c r="V32" i="1"/>
  <c r="W79" i="1"/>
  <c r="V88" i="1"/>
  <c r="V110" i="1"/>
  <c r="W104" i="1"/>
  <c r="V125" i="1"/>
  <c r="V224" i="1"/>
  <c r="W229" i="1"/>
  <c r="W234" i="1" s="1"/>
  <c r="V234" i="1"/>
  <c r="V282" i="1"/>
  <c r="W279" i="1"/>
  <c r="W281" i="1" s="1"/>
  <c r="V281" i="1"/>
  <c r="W314" i="1"/>
  <c r="W335" i="1"/>
  <c r="P429" i="1"/>
  <c r="V402" i="1"/>
  <c r="W399" i="1"/>
  <c r="W401" i="1" s="1"/>
  <c r="F429" i="1"/>
  <c r="K429" i="1"/>
  <c r="V60" i="1"/>
  <c r="V80" i="1"/>
  <c r="V118" i="1"/>
  <c r="V134" i="1"/>
  <c r="V177" i="1"/>
  <c r="V202" i="1"/>
  <c r="V251" i="1"/>
  <c r="V286" i="1"/>
  <c r="V287" i="1"/>
  <c r="L429" i="1"/>
  <c r="V302" i="1"/>
  <c r="V315" i="1"/>
  <c r="V335" i="1"/>
  <c r="V343" i="1"/>
  <c r="V353" i="1"/>
  <c r="M429" i="1"/>
  <c r="J9" i="1"/>
  <c r="V421" i="1"/>
  <c r="W27" i="1"/>
  <c r="W32" i="1" s="1"/>
  <c r="D429" i="1"/>
  <c r="V59" i="1"/>
  <c r="V423" i="1" s="1"/>
  <c r="V79" i="1"/>
  <c r="V89" i="1"/>
  <c r="V111" i="1"/>
  <c r="W103" i="1"/>
  <c r="W110" i="1" s="1"/>
  <c r="W113" i="1"/>
  <c r="W117" i="1" s="1"/>
  <c r="H429" i="1"/>
  <c r="V154" i="1"/>
  <c r="W180" i="1"/>
  <c r="W201" i="1" s="1"/>
  <c r="V210" i="1"/>
  <c r="W213" i="1"/>
  <c r="W216" i="1" s="1"/>
  <c r="V240" i="1"/>
  <c r="W237" i="1"/>
  <c r="W239" i="1" s="1"/>
  <c r="V260" i="1"/>
  <c r="W269" i="1"/>
  <c r="W276" i="1" s="1"/>
  <c r="W284" i="1"/>
  <c r="W286" i="1" s="1"/>
  <c r="W298" i="1"/>
  <c r="W302" i="1" s="1"/>
  <c r="V303" i="1"/>
  <c r="V314" i="1"/>
  <c r="W323" i="1"/>
  <c r="W325" i="1" s="1"/>
  <c r="V336" i="1"/>
  <c r="W338" i="1"/>
  <c r="W342" i="1" s="1"/>
  <c r="W350" i="1"/>
  <c r="W352" i="1" s="1"/>
  <c r="V361" i="1"/>
  <c r="V380" i="1"/>
  <c r="W384" i="1"/>
  <c r="W389" i="1" s="1"/>
  <c r="W415" i="1"/>
  <c r="W417" i="1" s="1"/>
  <c r="N429" i="1"/>
  <c r="V117" i="1"/>
  <c r="V133" i="1"/>
  <c r="W130" i="1"/>
  <c r="W133" i="1" s="1"/>
  <c r="V153" i="1"/>
  <c r="V201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20" i="1"/>
  <c r="J429" i="1"/>
  <c r="B432" i="1" l="1"/>
  <c r="C432" i="1"/>
  <c r="A432" i="1"/>
  <c r="W424" i="1"/>
  <c r="V42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<sst xmlns="http://schemas.openxmlformats.org/spreadsheetml/2006/main" count="1628" uniqueCount="672">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</sst>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 t="s">
        <v>671</v>
      </c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14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7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0.5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0</v>
      </c>
      <c r="V50" s="294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94</v>
      </c>
      <c r="V51" s="294">
        <f>IFERROR(IF(U51="",0,CEILING((U51/$H51),1)*$H51),"")</f>
        <v>94.5</v>
      </c>
      <c r="W51" s="37">
        <f>IFERROR(IF(V51=0,"",ROUNDUP(V51/H51,0)*0.00753),"")</f>
        <v>0.26355000000000001</v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34.81481481481481</v>
      </c>
      <c r="V52" s="295">
        <f>IFERROR(V50/H50,"0")+IFERROR(V51/H51,"0")</f>
        <v>35</v>
      </c>
      <c r="W52" s="295">
        <f>IFERROR(IF(W50="",0,W50),"0")+IFERROR(IF(W51="",0,W51),"0")</f>
        <v>0.26355000000000001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94</v>
      </c>
      <c r="V53" s="295">
        <f>IFERROR(SUM(V50:V51),"0")</f>
        <v>94.5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108</v>
      </c>
      <c r="V56" s="294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30</v>
      </c>
      <c r="V57" s="294">
        <f>IFERROR(IF(U57="",0,CEILING((U57/$H57),1)*$H57),"")</f>
        <v>31.5</v>
      </c>
      <c r="W57" s="37">
        <f>IFERROR(IF(V57=0,"",ROUNDUP(V57/H57,0)*0.00937),"")</f>
        <v>6.5589999999999996E-2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16.666666666666668</v>
      </c>
      <c r="V59" s="295">
        <f>IFERROR(V56/H56,"0")+IFERROR(V57/H57,"0")+IFERROR(V58/H58,"0")</f>
        <v>17</v>
      </c>
      <c r="W59" s="295">
        <f>IFERROR(IF(W56="",0,W56),"0")+IFERROR(IF(W57="",0,W57),"0")+IFERROR(IF(W58="",0,W58),"0")</f>
        <v>0.28308999999999995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138</v>
      </c>
      <c r="V60" s="295">
        <f>IFERROR(SUM(V56:V58),"0")</f>
        <v>139.5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75</v>
      </c>
      <c r="V63" s="294">
        <f t="shared" ref="V63:V78" si="2">IFERROR(IF(U63="",0,CEILING((U63/$H63),1)*$H63),"")</f>
        <v>75.600000000000009</v>
      </c>
      <c r="W63" s="37">
        <f>IFERROR(IF(V63=0,"",ROUNDUP(V63/H63,0)*0.02175),"")</f>
        <v>0.15225</v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6</v>
      </c>
      <c r="V68" s="294">
        <f t="shared" si="2"/>
        <v>6</v>
      </c>
      <c r="W68" s="37">
        <f>IFERROR(IF(V68=0,"",ROUNDUP(V68/H68,0)*0.00753),"")</f>
        <v>1.506E-2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28</v>
      </c>
      <c r="V70" s="294">
        <f t="shared" si="2"/>
        <v>28</v>
      </c>
      <c r="W70" s="37">
        <f t="shared" si="3"/>
        <v>6.5589999999999996E-2</v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40</v>
      </c>
      <c r="V73" s="294">
        <f t="shared" si="2"/>
        <v>40</v>
      </c>
      <c r="W73" s="37">
        <f t="shared" si="3"/>
        <v>7.4959999999999999E-2</v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7</v>
      </c>
      <c r="V74" s="294">
        <f t="shared" si="2"/>
        <v>9</v>
      </c>
      <c r="W74" s="37">
        <f t="shared" si="3"/>
        <v>1.874E-2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25.5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26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0.3266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156</v>
      </c>
      <c r="V80" s="295">
        <f>IFERROR(SUM(V63:V78),"0")</f>
        <v>158.60000000000002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20</v>
      </c>
      <c r="V83" s="294">
        <f t="shared" si="4"/>
        <v>24</v>
      </c>
      <c r="W83" s="37">
        <f>IFERROR(IF(V83=0,"",ROUNDUP(V83/H83,0)*0.01196),"")</f>
        <v>4.7840000000000001E-2</v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3.3333333333333335</v>
      </c>
      <c r="V88" s="295">
        <f>IFERROR(V82/H82,"0")+IFERROR(V83/H83,"0")+IFERROR(V84/H84,"0")+IFERROR(V85/H85,"0")+IFERROR(V86/H86,"0")+IFERROR(V87/H87,"0")</f>
        <v>4</v>
      </c>
      <c r="W88" s="295">
        <f>IFERROR(IF(W82="",0,W82),"0")+IFERROR(IF(W83="",0,W83),"0")+IFERROR(IF(W84="",0,W84),"0")+IFERROR(IF(W85="",0,W85),"0")+IFERROR(IF(W86="",0,W86),"0")+IFERROR(IF(W87="",0,W87),"0")</f>
        <v>4.7840000000000001E-2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20</v>
      </c>
      <c r="V89" s="295">
        <f>IFERROR(SUM(V82:V87),"0")</f>
        <v>24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2.7</v>
      </c>
      <c r="V106" s="294">
        <f t="shared" si="6"/>
        <v>2.7</v>
      </c>
      <c r="W106" s="37">
        <f>IFERROR(IF(V106=0,"",ROUNDUP(V106/H106,0)*0.00753),"")</f>
        <v>7.5300000000000002E-3</v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5.4</v>
      </c>
      <c r="V107" s="294">
        <f t="shared" si="6"/>
        <v>5.4</v>
      </c>
      <c r="W107" s="37">
        <f>IFERROR(IF(V107=0,"",ROUNDUP(V107/H107,0)*0.00937),"")</f>
        <v>1.874E-2</v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3</v>
      </c>
      <c r="V110" s="295">
        <f>IFERROR(V103/H103,"0")+IFERROR(V104/H104,"0")+IFERROR(V105/H105,"0")+IFERROR(V106/H106,"0")+IFERROR(V107/H107,"0")+IFERROR(V108/H108,"0")+IFERROR(V109/H109,"0")</f>
        <v>3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2.6270000000000002E-2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8.1000000000000014</v>
      </c>
      <c r="V111" s="295">
        <f>IFERROR(SUM(V103:V109),"0")</f>
        <v>8.1000000000000014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283</v>
      </c>
      <c r="V140" s="294">
        <f t="shared" si="7"/>
        <v>291.60000000000002</v>
      </c>
      <c r="W140" s="37">
        <f>IFERROR(IF(V140=0,"",ROUNDUP(V140/H140,0)*0.02175),"")</f>
        <v>0.58724999999999994</v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15</v>
      </c>
      <c r="V143" s="294">
        <f t="shared" si="7"/>
        <v>21.6</v>
      </c>
      <c r="W143" s="37">
        <f>IFERROR(IF(V143=0,"",ROUNDUP(V143/H143,0)*0.02175),"")</f>
        <v>4.3499999999999997E-2</v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75</v>
      </c>
      <c r="V146" s="294">
        <f t="shared" si="7"/>
        <v>75</v>
      </c>
      <c r="W146" s="37">
        <f>IFERROR(IF(V146=0,"",ROUNDUP(V146/H146,0)*0.00937),"")</f>
        <v>0.14055000000000001</v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42.592592592592595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44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0.77129999999999987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373</v>
      </c>
      <c r="V154" s="295">
        <f>IFERROR(SUM(V137:V152),"0")</f>
        <v>388.20000000000005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42</v>
      </c>
      <c r="V161" s="294">
        <f t="shared" ref="V161:V176" si="8">IFERROR(IF(U161="",0,CEILING((U161/$H161),1)*$H161),"")</f>
        <v>42</v>
      </c>
      <c r="W161" s="37">
        <f>IFERROR(IF(V161=0,"",ROUNDUP(V161/H161,0)*0.00753),"")</f>
        <v>7.5300000000000006E-2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92</v>
      </c>
      <c r="V162" s="294">
        <f t="shared" si="8"/>
        <v>92.4</v>
      </c>
      <c r="W162" s="37">
        <f>IFERROR(IF(V162=0,"",ROUNDUP(V162/H162,0)*0.00753),"")</f>
        <v>0.16566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31.904761904761905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32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0.24096000000000001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134</v>
      </c>
      <c r="V178" s="295">
        <f>IFERROR(SUM(V161:V176),"0")</f>
        <v>134.4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678</v>
      </c>
      <c r="V181" s="294">
        <f t="shared" si="9"/>
        <v>680.4</v>
      </c>
      <c r="W181" s="37">
        <f>IFERROR(IF(V181=0,"",ROUNDUP(V181/H181,0)*0.02175),"")</f>
        <v>1.827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5</v>
      </c>
      <c r="V182" s="294">
        <f t="shared" si="9"/>
        <v>7.8</v>
      </c>
      <c r="W182" s="37">
        <f>IFERROR(IF(V182=0,"",ROUNDUP(V182/H182,0)*0.02175),"")</f>
        <v>2.1749999999999999E-2</v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15</v>
      </c>
      <c r="V183" s="294">
        <f t="shared" si="9"/>
        <v>16.2</v>
      </c>
      <c r="W183" s="37">
        <f>IFERROR(IF(V183=0,"",ROUNDUP(V183/H183,0)*0.02175),"")</f>
        <v>4.3499999999999997E-2</v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117</v>
      </c>
      <c r="V184" s="294">
        <f t="shared" si="9"/>
        <v>117</v>
      </c>
      <c r="W184" s="37">
        <f>IFERROR(IF(V184=0,"",ROUNDUP(V184/H184,0)*0.02175),"")</f>
        <v>0.32624999999999998</v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109.2</v>
      </c>
      <c r="V193" s="294">
        <f t="shared" si="9"/>
        <v>111.60000000000001</v>
      </c>
      <c r="W193" s="37">
        <f>IFERROR(IF(V193=0,"",ROUNDUP(V193/H193,0)*0.00937),"")</f>
        <v>0.29047000000000001</v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7</v>
      </c>
      <c r="V197" s="294">
        <f t="shared" si="9"/>
        <v>7.1999999999999993</v>
      </c>
      <c r="W197" s="37">
        <f t="shared" si="10"/>
        <v>2.2589999999999999E-2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134.44658119658118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136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2.5315600000000003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931.2</v>
      </c>
      <c r="V202" s="295">
        <f>IFERROR(SUM(V180:V200),"0")</f>
        <v>940.2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10</v>
      </c>
      <c r="V206" s="294">
        <f t="shared" si="11"/>
        <v>16.8</v>
      </c>
      <c r="W206" s="37">
        <f>IFERROR(IF(V206=0,"",ROUNDUP(V206/H206,0)*0.02175),"")</f>
        <v>4.3499999999999997E-2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1.1904761904761905</v>
      </c>
      <c r="V210" s="295">
        <f>IFERROR(V204/H204,"0")+IFERROR(V205/H205,"0")+IFERROR(V206/H206,"0")+IFERROR(V207/H207,"0")+IFERROR(V208/H208,"0")+IFERROR(V209/H209,"0")</f>
        <v>2</v>
      </c>
      <c r="W210" s="295">
        <f>IFERROR(IF(W204="",0,W204),"0")+IFERROR(IF(W205="",0,W205),"0")+IFERROR(IF(W206="",0,W206),"0")+IFERROR(IF(W207="",0,W207),"0")+IFERROR(IF(W208="",0,W208),"0")+IFERROR(IF(W209="",0,W209),"0")</f>
        <v>4.3499999999999997E-2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10</v>
      </c>
      <c r="V211" s="295">
        <f>IFERROR(SUM(V204:V209),"0")</f>
        <v>16.8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0</v>
      </c>
      <c r="V227" s="294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0</v>
      </c>
      <c r="V234" s="295">
        <f>IFERROR(V227/H227,"0")+IFERROR(V228/H228,"0")+IFERROR(V229/H229,"0")+IFERROR(V230/H230,"0")+IFERROR(V231/H231,"0")+IFERROR(V232/H232,"0")+IFERROR(V233/H233,"0")</f>
        <v>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0</v>
      </c>
      <c r="V235" s="295">
        <f>IFERROR(SUM(V227:V233),"0")</f>
        <v>0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20.16</v>
      </c>
      <c r="V249" s="294">
        <f>IFERROR(IF(U249="",0,CEILING((U249/$H249),1)*$H249),"")</f>
        <v>20.16</v>
      </c>
      <c r="W249" s="37">
        <f>IFERROR(IF(V249=0,"",ROUNDUP(V249/H249,0)*0.00753),"")</f>
        <v>6.0240000000000002E-2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17.64</v>
      </c>
      <c r="V250" s="294">
        <f>IFERROR(IF(U250="",0,CEILING((U250/$H250),1)*$H250),"")</f>
        <v>17.64</v>
      </c>
      <c r="W250" s="37">
        <f>IFERROR(IF(V250=0,"",ROUNDUP(V250/H250,0)*0.00753),"")</f>
        <v>5.271E-2</v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15</v>
      </c>
      <c r="V251" s="295">
        <f>IFERROR(V248/H248,"0")+IFERROR(V249/H249,"0")+IFERROR(V250/H250,"0")</f>
        <v>15</v>
      </c>
      <c r="W251" s="295">
        <f>IFERROR(IF(W248="",0,W248),"0")+IFERROR(IF(W249="",0,W249),"0")+IFERROR(IF(W250="",0,W250),"0")</f>
        <v>0.11294999999999999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37.799999999999997</v>
      </c>
      <c r="V252" s="295">
        <f>IFERROR(SUM(V248:V250),"0")</f>
        <v>37.799999999999997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695</v>
      </c>
      <c r="V269" s="294">
        <f t="shared" si="13"/>
        <v>705</v>
      </c>
      <c r="W269" s="37">
        <f>IFERROR(IF(V269=0,"",ROUNDUP(V269/H269,0)*0.02175),"")</f>
        <v>1.0222499999999999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100</v>
      </c>
      <c r="V270" s="294">
        <f t="shared" si="13"/>
        <v>105</v>
      </c>
      <c r="W270" s="37">
        <f>IFERROR(IF(V270=0,"",ROUNDUP(V270/H270,0)*0.02175),"")</f>
        <v>0.15225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150</v>
      </c>
      <c r="V272" s="294">
        <f t="shared" si="13"/>
        <v>150</v>
      </c>
      <c r="W272" s="37">
        <f>IFERROR(IF(V272=0,"",ROUNDUP(V272/H272,0)*0.02175),"")</f>
        <v>0.21749999999999997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25</v>
      </c>
      <c r="V274" s="294">
        <f t="shared" si="13"/>
        <v>25</v>
      </c>
      <c r="W274" s="37">
        <f>IFERROR(IF(V274=0,"",ROUNDUP(V274/H274,0)*0.00937),"")</f>
        <v>4.6850000000000003E-2</v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68</v>
      </c>
      <c r="V276" s="295">
        <f>IFERROR(V268/H268,"0")+IFERROR(V269/H269,"0")+IFERROR(V270/H270,"0")+IFERROR(V271/H271,"0")+IFERROR(V272/H272,"0")+IFERROR(V273/H273,"0")+IFERROR(V274/H274,"0")+IFERROR(V275/H275,"0")</f>
        <v>69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1.43885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970</v>
      </c>
      <c r="V277" s="295">
        <f>IFERROR(SUM(V268:V275),"0")</f>
        <v>985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245</v>
      </c>
      <c r="V279" s="294">
        <f>IFERROR(IF(U279="",0,CEILING((U279/$H279),1)*$H279),"")</f>
        <v>255</v>
      </c>
      <c r="W279" s="37">
        <f>IFERROR(IF(V279=0,"",ROUNDUP(V279/H279,0)*0.02175),"")</f>
        <v>0.36974999999999997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16.333333333333332</v>
      </c>
      <c r="V281" s="295">
        <f>IFERROR(V279/H279,"0")+IFERROR(V280/H280,"0")</f>
        <v>17</v>
      </c>
      <c r="W281" s="295">
        <f>IFERROR(IF(W279="",0,W279),"0")+IFERROR(IF(W280="",0,W280),"0")</f>
        <v>0.36974999999999997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245</v>
      </c>
      <c r="V282" s="295">
        <f>IFERROR(SUM(V279:V280),"0")</f>
        <v>255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15</v>
      </c>
      <c r="V293" s="294">
        <f>IFERROR(IF(U293="",0,CEILING((U293/$H293),1)*$H293),"")</f>
        <v>15.6</v>
      </c>
      <c r="W293" s="37">
        <f>IFERROR(IF(V293=0,"",ROUNDUP(V293/H293,0)*0.02175),"")</f>
        <v>4.3499999999999997E-2</v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1.9230769230769231</v>
      </c>
      <c r="V294" s="295">
        <f>IFERROR(V293/H293,"0")</f>
        <v>2</v>
      </c>
      <c r="W294" s="295">
        <f>IFERROR(IF(W293="",0,W293),"0")</f>
        <v>4.3499999999999997E-2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15</v>
      </c>
      <c r="V295" s="295">
        <f>IFERROR(SUM(V293:V293),"0")</f>
        <v>15.6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70</v>
      </c>
      <c r="V328" s="294">
        <f t="shared" ref="V328:V334" si="14">IFERROR(IF(U328="",0,CEILING((U328/$H328),1)*$H328),"")</f>
        <v>71.400000000000006</v>
      </c>
      <c r="W328" s="37">
        <f>IFERROR(IF(V328=0,"",ROUNDUP(V328/H328,0)*0.00753),"")</f>
        <v>0.12801000000000001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50</v>
      </c>
      <c r="V330" s="294">
        <f t="shared" si="14"/>
        <v>50.400000000000006</v>
      </c>
      <c r="W330" s="37">
        <f>IFERROR(IF(V330=0,"",ROUNDUP(V330/H330,0)*0.00753),"")</f>
        <v>9.0359999999999996E-2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28.571428571428569</v>
      </c>
      <c r="V335" s="295">
        <f>IFERROR(V328/H328,"0")+IFERROR(V329/H329,"0")+IFERROR(V330/H330,"0")+IFERROR(V331/H331,"0")+IFERROR(V332/H332,"0")+IFERROR(V333/H333,"0")+IFERROR(V334/H334,"0")</f>
        <v>29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0.21837000000000001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120</v>
      </c>
      <c r="V336" s="295">
        <f>IFERROR(SUM(V328:V334),"0")</f>
        <v>121.80000000000001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56</v>
      </c>
      <c r="V365" s="294">
        <f t="shared" ref="V365:V374" si="15">IFERROR(IF(U365="",0,CEILING((U365/$H365),1)*$H365),"")</f>
        <v>58.080000000000005</v>
      </c>
      <c r="W365" s="37">
        <f>IFERROR(IF(V365=0,"",ROUNDUP(V365/H365,0)*0.01196),"")</f>
        <v>0.13156000000000001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340</v>
      </c>
      <c r="V366" s="294">
        <f t="shared" si="15"/>
        <v>343.2</v>
      </c>
      <c r="W366" s="37">
        <f>IFERROR(IF(V366=0,"",ROUNDUP(V366/H366,0)*0.01196),"")</f>
        <v>0.77739999999999998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36.96</v>
      </c>
      <c r="V367" s="294">
        <f t="shared" si="15"/>
        <v>36.96</v>
      </c>
      <c r="W367" s="37">
        <f>IFERROR(IF(V367=0,"",ROUNDUP(V367/H367,0)*0.01196),"")</f>
        <v>8.3720000000000003E-2</v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86</v>
      </c>
      <c r="V368" s="294">
        <f t="shared" si="15"/>
        <v>89.76</v>
      </c>
      <c r="W368" s="37">
        <f>IFERROR(IF(V368=0,"",ROUNDUP(V368/H368,0)*0.01196),"")</f>
        <v>0.20332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98.287878787878782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100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1.196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518.96</v>
      </c>
      <c r="V376" s="295">
        <f>IFERROR(SUM(V365:V374),"0")</f>
        <v>528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36.96</v>
      </c>
      <c r="V378" s="294">
        <f>IFERROR(IF(U378="",0,CEILING((U378/$H378),1)*$H378),"")</f>
        <v>36.96</v>
      </c>
      <c r="W378" s="37">
        <f>IFERROR(IF(V378=0,"",ROUNDUP(V378/H378,0)*0.01196),"")</f>
        <v>8.3720000000000003E-2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7</v>
      </c>
      <c r="V380" s="295">
        <f>IFERROR(V378/H378,"0")+IFERROR(V379/H379,"0")</f>
        <v>7</v>
      </c>
      <c r="W380" s="295">
        <f>IFERROR(IF(W378="",0,W378),"0")+IFERROR(IF(W379="",0,W379),"0")</f>
        <v>8.3720000000000003E-2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36.96</v>
      </c>
      <c r="V381" s="295">
        <f>IFERROR(SUM(V378:V379),"0")</f>
        <v>36.96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30</v>
      </c>
      <c r="V384" s="294">
        <f t="shared" si="16"/>
        <v>31.68</v>
      </c>
      <c r="W384" s="37">
        <f>IFERROR(IF(V384=0,"",ROUNDUP(V384/H384,0)*0.01196),"")</f>
        <v>7.1760000000000004E-2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5.6818181818181817</v>
      </c>
      <c r="V389" s="295">
        <f>IFERROR(V383/H383,"0")+IFERROR(V384/H384,"0")+IFERROR(V385/H385,"0")+IFERROR(V386/H386,"0")+IFERROR(V387/H387,"0")+IFERROR(V388/H388,"0")</f>
        <v>6</v>
      </c>
      <c r="W389" s="295">
        <f>IFERROR(IF(W383="",0,W383),"0")+IFERROR(IF(W384="",0,W384),"0")+IFERROR(IF(W385="",0,W385),"0")+IFERROR(IF(W386="",0,W386),"0")+IFERROR(IF(W387="",0,W387),"0")+IFERROR(IF(W388="",0,W388),"0")</f>
        <v>7.1760000000000004E-2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30</v>
      </c>
      <c r="V390" s="295">
        <f>IFERROR(SUM(V383:V388),"0")</f>
        <v>31.68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3838.0200000000004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3916.14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4042.8878585118596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4124.97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7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7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4217.88785851186</v>
      </c>
      <c r="V422" s="295">
        <f>GrossWeightTotalR+PalletQtyTotalR*25</f>
        <v>4299.97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534.24676249676236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544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8.0695699999999988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94.5</v>
      </c>
      <c r="D429" s="47">
        <f>IFERROR(V56*1,"0")+IFERROR(V57*1,"0")+IFERROR(V58*1,"0")</f>
        <v>139.5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190.70000000000002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1479.6</v>
      </c>
      <c r="I429" s="47">
        <f>IFERROR(V227*1,"0")+IFERROR(V228*1,"0")+IFERROR(V229*1,"0")+IFERROR(V230*1,"0")+IFERROR(V231*1,"0")+IFERROR(V232*1,"0")+IFERROR(V233*1,"0")+IFERROR(V237*1,"0")+IFERROR(V238*1,"0")</f>
        <v>0</v>
      </c>
      <c r="J429" s="47">
        <f>IFERROR(V243*1,"0")+IFERROR(V244*1,"0")+IFERROR(V248*1,"0")+IFERROR(V249*1,"0")+IFERROR(V250*1,"0")+IFERROR(V254*1,"0")+IFERROR(V258*1,"0")+IFERROR(V262*1,"0")</f>
        <v>37.799999999999997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1255.5999999999999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121.80000000000001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596.64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2023-07-18T11:35:39Z</dcterms:modified>
</cp:coreProperties>
</file>