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9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V393" i="2"/>
  <c r="W393" i="2" s="1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 s="1"/>
  <c r="M250" i="2"/>
  <c r="V249" i="2"/>
  <c r="W249" i="2" s="1"/>
  <c r="M249" i="2"/>
  <c r="V248" i="2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D7" i="2"/>
  <c r="N6" i="2"/>
  <c r="M2" i="2"/>
  <c r="U422" i="2" l="1"/>
  <c r="W40" i="2"/>
  <c r="W41" i="2" s="1"/>
  <c r="V80" i="2"/>
  <c r="V101" i="2"/>
  <c r="W216" i="2"/>
  <c r="V380" i="2"/>
  <c r="W342" i="2"/>
  <c r="B429" i="2"/>
  <c r="V53" i="2"/>
  <c r="V126" i="2"/>
  <c r="V347" i="2"/>
  <c r="W375" i="2"/>
  <c r="W378" i="2"/>
  <c r="W380" i="2" s="1"/>
  <c r="V406" i="2"/>
  <c r="V45" i="2"/>
  <c r="D429" i="2"/>
  <c r="W56" i="2"/>
  <c r="W59" i="2" s="1"/>
  <c r="V217" i="2"/>
  <c r="W219" i="2"/>
  <c r="W223" i="2" s="1"/>
  <c r="V223" i="2"/>
  <c r="V234" i="2"/>
  <c r="V240" i="2"/>
  <c r="W238" i="2"/>
  <c r="W239" i="2" s="1"/>
  <c r="V245" i="2"/>
  <c r="V246" i="2"/>
  <c r="W248" i="2"/>
  <c r="W251" i="2" s="1"/>
  <c r="V251" i="2"/>
  <c r="V255" i="2"/>
  <c r="W254" i="2"/>
  <c r="W255" i="2" s="1"/>
  <c r="V256" i="2"/>
  <c r="V32" i="2"/>
  <c r="W26" i="2"/>
  <c r="W32" i="2" s="1"/>
  <c r="W35" i="2"/>
  <c r="W37" i="2" s="1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A432" i="2"/>
  <c r="V419" i="2"/>
  <c r="V422" i="2"/>
  <c r="V423" i="2"/>
  <c r="B432" i="2" l="1"/>
  <c r="C432" i="2"/>
</calcChain>
</file>

<file path=xl/sharedStrings.xml><?xml version="1.0" encoding="utf-8"?>
<sst xmlns="http://schemas.openxmlformats.org/spreadsheetml/2006/main" count="2601" uniqueCount="676">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</sst>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G259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 t="s">
        <v>675</v>
      </c>
      <c r="I5" s="594"/>
      <c r="J5" s="594"/>
      <c r="K5" s="594"/>
      <c r="M5" s="27" t="s">
        <v>4</v>
      </c>
      <c r="N5" s="589">
        <v>45127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650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Четверг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7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0.45833333333333331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750</v>
      </c>
      <c r="V181" s="56">
        <f t="shared" si="9"/>
        <v>753.3</v>
      </c>
      <c r="W181" s="42">
        <f>IFERROR(IF(V181=0,"",ROUNDUP(V181/H181,0)*0.02175),"")</f>
        <v>2.0227499999999998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92.592592592592595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93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2.0227499999999998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750</v>
      </c>
      <c r="V202" s="44">
        <f>IFERROR(SUM(V180:V200),"0")</f>
        <v>753.3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750</v>
      </c>
      <c r="V269" s="56">
        <f t="shared" si="13"/>
        <v>750</v>
      </c>
      <c r="W269" s="42">
        <f>IFERROR(IF(V269=0,"",ROUNDUP(V269/H269,0)*0.02175),"")</f>
        <v>1.0874999999999999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750</v>
      </c>
      <c r="V270" s="56">
        <f t="shared" si="13"/>
        <v>750</v>
      </c>
      <c r="W270" s="42">
        <f>IFERROR(IF(V270=0,"",ROUNDUP(V270/H270,0)*0.02175),"")</f>
        <v>1.0874999999999999</v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750</v>
      </c>
      <c r="V272" s="56">
        <f t="shared" si="13"/>
        <v>750</v>
      </c>
      <c r="W272" s="42">
        <f>IFERROR(IF(V272=0,"",ROUNDUP(V272/H272,0)*0.02175),"")</f>
        <v>1.0874999999999999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150</v>
      </c>
      <c r="V276" s="44">
        <f>IFERROR(V268/H268,"0")+IFERROR(V269/H269,"0")+IFERROR(V270/H270,"0")+IFERROR(V271/H271,"0")+IFERROR(V272/H272,"0")+IFERROR(V273/H273,"0")+IFERROR(V274/H274,"0")+IFERROR(V275/H275,"0")</f>
        <v>150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3.2624999999999997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2250</v>
      </c>
      <c r="V277" s="44">
        <f>IFERROR(SUM(V268:V275),"0")</f>
        <v>2250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750</v>
      </c>
      <c r="V279" s="56">
        <f>IFERROR(IF(U279="",0,CEILING((U279/$H279),1)*$H279),"")</f>
        <v>750</v>
      </c>
      <c r="W279" s="42">
        <f>IFERROR(IF(V279=0,"",ROUNDUP(V279/H279,0)*0.02175),"")</f>
        <v>1.0874999999999999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50</v>
      </c>
      <c r="V281" s="44">
        <f>IFERROR(V279/H279,"0")+IFERROR(V280/H280,"0")</f>
        <v>50</v>
      </c>
      <c r="W281" s="44">
        <f>IFERROR(IF(W279="",0,W279),"0")+IFERROR(IF(W280="",0,W280),"0")</f>
        <v>1.0874999999999999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750</v>
      </c>
      <c r="V282" s="44">
        <f>IFERROR(SUM(V279:V280),"0")</f>
        <v>750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3750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3753.3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3897.666666666667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3901.194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6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6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4047.666666666667</v>
      </c>
      <c r="V422" s="44">
        <f>GrossWeightTotalR+PalletQtyTotalR*25</f>
        <v>4051.194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292.59259259259261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293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6.3727499999999999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753.3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3000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