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1" l="1"/>
  <c r="U420" i="1"/>
  <c r="U422" i="1" s="1"/>
  <c r="V418" i="1"/>
  <c r="U418" i="1"/>
  <c r="V417" i="1"/>
  <c r="U417" i="1"/>
  <c r="W416" i="1"/>
  <c r="V416" i="1"/>
  <c r="W415" i="1"/>
  <c r="V415" i="1"/>
  <c r="W414" i="1"/>
  <c r="V414" i="1"/>
  <c r="V412" i="1"/>
  <c r="U412" i="1"/>
  <c r="U411" i="1"/>
  <c r="W410" i="1"/>
  <c r="V410" i="1"/>
  <c r="V409" i="1"/>
  <c r="U407" i="1"/>
  <c r="U406" i="1"/>
  <c r="W405" i="1"/>
  <c r="V405" i="1"/>
  <c r="V404" i="1"/>
  <c r="V407" i="1" s="1"/>
  <c r="U402" i="1"/>
  <c r="U401" i="1"/>
  <c r="V400" i="1"/>
  <c r="W400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V385" i="1"/>
  <c r="W385" i="1" s="1"/>
  <c r="M385" i="1"/>
  <c r="W384" i="1"/>
  <c r="V384" i="1"/>
  <c r="M384" i="1"/>
  <c r="V383" i="1"/>
  <c r="W383" i="1" s="1"/>
  <c r="M383" i="1"/>
  <c r="U381" i="1"/>
  <c r="V380" i="1"/>
  <c r="U380" i="1"/>
  <c r="V379" i="1"/>
  <c r="W379" i="1" s="1"/>
  <c r="V378" i="1"/>
  <c r="M378" i="1"/>
  <c r="U376" i="1"/>
  <c r="U375" i="1"/>
  <c r="W374" i="1"/>
  <c r="V374" i="1"/>
  <c r="V373" i="1"/>
  <c r="W373" i="1" s="1"/>
  <c r="M373" i="1"/>
  <c r="W372" i="1"/>
  <c r="V372" i="1"/>
  <c r="W371" i="1"/>
  <c r="V371" i="1"/>
  <c r="W370" i="1"/>
  <c r="V370" i="1"/>
  <c r="W369" i="1"/>
  <c r="V369" i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V357" i="1"/>
  <c r="W357" i="1" s="1"/>
  <c r="M357" i="1"/>
  <c r="V356" i="1"/>
  <c r="M356" i="1"/>
  <c r="W355" i="1"/>
  <c r="V355" i="1"/>
  <c r="M355" i="1"/>
  <c r="U353" i="1"/>
  <c r="V352" i="1"/>
  <c r="U352" i="1"/>
  <c r="W351" i="1"/>
  <c r="V351" i="1"/>
  <c r="M351" i="1"/>
  <c r="W350" i="1"/>
  <c r="W352" i="1" s="1"/>
  <c r="V350" i="1"/>
  <c r="V353" i="1" s="1"/>
  <c r="M350" i="1"/>
  <c r="U347" i="1"/>
  <c r="U346" i="1"/>
  <c r="V345" i="1"/>
  <c r="U343" i="1"/>
  <c r="U342" i="1"/>
  <c r="V341" i="1"/>
  <c r="W341" i="1" s="1"/>
  <c r="M341" i="1"/>
  <c r="V340" i="1"/>
  <c r="M340" i="1"/>
  <c r="W339" i="1"/>
  <c r="V339" i="1"/>
  <c r="W338" i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W335" i="1" s="1"/>
  <c r="M331" i="1"/>
  <c r="W330" i="1"/>
  <c r="V330" i="1"/>
  <c r="M330" i="1"/>
  <c r="V329" i="1"/>
  <c r="W329" i="1" s="1"/>
  <c r="M329" i="1"/>
  <c r="W328" i="1"/>
  <c r="V328" i="1"/>
  <c r="V336" i="1" s="1"/>
  <c r="M328" i="1"/>
  <c r="V326" i="1"/>
  <c r="U326" i="1"/>
  <c r="V325" i="1"/>
  <c r="U325" i="1"/>
  <c r="W324" i="1"/>
  <c r="V324" i="1"/>
  <c r="W323" i="1"/>
  <c r="W325" i="1" s="1"/>
  <c r="V323" i="1"/>
  <c r="M323" i="1"/>
  <c r="U319" i="1"/>
  <c r="U318" i="1"/>
  <c r="V317" i="1"/>
  <c r="U315" i="1"/>
  <c r="V314" i="1"/>
  <c r="U314" i="1"/>
  <c r="V313" i="1"/>
  <c r="W313" i="1" s="1"/>
  <c r="M313" i="1"/>
  <c r="W312" i="1"/>
  <c r="V312" i="1"/>
  <c r="M312" i="1"/>
  <c r="V311" i="1"/>
  <c r="W311" i="1" s="1"/>
  <c r="V310" i="1"/>
  <c r="W310" i="1" s="1"/>
  <c r="U308" i="1"/>
  <c r="V307" i="1"/>
  <c r="U307" i="1"/>
  <c r="W306" i="1"/>
  <c r="V306" i="1"/>
  <c r="M306" i="1"/>
  <c r="V305" i="1"/>
  <c r="W305" i="1" s="1"/>
  <c r="W307" i="1" s="1"/>
  <c r="M305" i="1"/>
  <c r="U303" i="1"/>
  <c r="U302" i="1"/>
  <c r="W301" i="1"/>
  <c r="V301" i="1"/>
  <c r="M301" i="1"/>
  <c r="V300" i="1"/>
  <c r="W300" i="1" s="1"/>
  <c r="W299" i="1"/>
  <c r="V299" i="1"/>
  <c r="M299" i="1"/>
  <c r="W298" i="1"/>
  <c r="V298" i="1"/>
  <c r="M298" i="1"/>
  <c r="U295" i="1"/>
  <c r="U294" i="1"/>
  <c r="V293" i="1"/>
  <c r="M293" i="1"/>
  <c r="V291" i="1"/>
  <c r="U291" i="1"/>
  <c r="W290" i="1"/>
  <c r="U290" i="1"/>
  <c r="W289" i="1"/>
  <c r="V289" i="1"/>
  <c r="V290" i="1" s="1"/>
  <c r="M289" i="1"/>
  <c r="U287" i="1"/>
  <c r="U286" i="1"/>
  <c r="V285" i="1"/>
  <c r="W285" i="1" s="1"/>
  <c r="M285" i="1"/>
  <c r="W284" i="1"/>
  <c r="V284" i="1"/>
  <c r="M284" i="1"/>
  <c r="U282" i="1"/>
  <c r="U281" i="1"/>
  <c r="V280" i="1"/>
  <c r="W280" i="1" s="1"/>
  <c r="M280" i="1"/>
  <c r="V279" i="1"/>
  <c r="M279" i="1"/>
  <c r="V277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W269" i="1"/>
  <c r="W276" i="1" s="1"/>
  <c r="V269" i="1"/>
  <c r="M269" i="1"/>
  <c r="V268" i="1"/>
  <c r="W268" i="1" s="1"/>
  <c r="M268" i="1"/>
  <c r="U264" i="1"/>
  <c r="U263" i="1"/>
  <c r="V262" i="1"/>
  <c r="V263" i="1" s="1"/>
  <c r="M262" i="1"/>
  <c r="V260" i="1"/>
  <c r="U260" i="1"/>
  <c r="W259" i="1"/>
  <c r="V259" i="1"/>
  <c r="U259" i="1"/>
  <c r="V258" i="1"/>
  <c r="W258" i="1" s="1"/>
  <c r="M258" i="1"/>
  <c r="U256" i="1"/>
  <c r="U255" i="1"/>
  <c r="V254" i="1"/>
  <c r="V255" i="1" s="1"/>
  <c r="M254" i="1"/>
  <c r="V252" i="1"/>
  <c r="U252" i="1"/>
  <c r="W251" i="1"/>
  <c r="U251" i="1"/>
  <c r="V250" i="1"/>
  <c r="W250" i="1" s="1"/>
  <c r="M250" i="1"/>
  <c r="W249" i="1"/>
  <c r="V249" i="1"/>
  <c r="M249" i="1"/>
  <c r="W248" i="1"/>
  <c r="V248" i="1"/>
  <c r="V251" i="1" s="1"/>
  <c r="M248" i="1"/>
  <c r="U246" i="1"/>
  <c r="U245" i="1"/>
  <c r="V244" i="1"/>
  <c r="W244" i="1" s="1"/>
  <c r="M244" i="1"/>
  <c r="W243" i="1"/>
  <c r="V243" i="1"/>
  <c r="M243" i="1"/>
  <c r="U240" i="1"/>
  <c r="U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W231" i="1"/>
  <c r="V231" i="1"/>
  <c r="M231" i="1"/>
  <c r="V230" i="1"/>
  <c r="W230" i="1" s="1"/>
  <c r="M230" i="1"/>
  <c r="V229" i="1"/>
  <c r="W229" i="1" s="1"/>
  <c r="M229" i="1"/>
  <c r="W228" i="1"/>
  <c r="V228" i="1"/>
  <c r="M228" i="1"/>
  <c r="V227" i="1"/>
  <c r="M227" i="1"/>
  <c r="U224" i="1"/>
  <c r="U223" i="1"/>
  <c r="W222" i="1"/>
  <c r="V222" i="1"/>
  <c r="M222" i="1"/>
  <c r="V221" i="1"/>
  <c r="W221" i="1" s="1"/>
  <c r="W220" i="1"/>
  <c r="V220" i="1"/>
  <c r="V219" i="1"/>
  <c r="M219" i="1"/>
  <c r="U217" i="1"/>
  <c r="V216" i="1"/>
  <c r="U216" i="1"/>
  <c r="W215" i="1"/>
  <c r="V215" i="1"/>
  <c r="M215" i="1"/>
  <c r="V214" i="1"/>
  <c r="W214" i="1" s="1"/>
  <c r="W213" i="1"/>
  <c r="W216" i="1" s="1"/>
  <c r="V213" i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W210" i="1" s="1"/>
  <c r="V204" i="1"/>
  <c r="M204" i="1"/>
  <c r="U202" i="1"/>
  <c r="U201" i="1"/>
  <c r="V200" i="1"/>
  <c r="W200" i="1" s="1"/>
  <c r="W199" i="1"/>
  <c r="V199" i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W193" i="1"/>
  <c r="V193" i="1"/>
  <c r="M193" i="1"/>
  <c r="V192" i="1"/>
  <c r="W192" i="1" s="1"/>
  <c r="W191" i="1"/>
  <c r="V191" i="1"/>
  <c r="V190" i="1"/>
  <c r="W190" i="1" s="1"/>
  <c r="W189" i="1"/>
  <c r="V189" i="1"/>
  <c r="M189" i="1"/>
  <c r="W188" i="1"/>
  <c r="V188" i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V181" i="1"/>
  <c r="M181" i="1"/>
  <c r="W180" i="1"/>
  <c r="V180" i="1"/>
  <c r="U178" i="1"/>
  <c r="U177" i="1"/>
  <c r="V176" i="1"/>
  <c r="W176" i="1" s="1"/>
  <c r="M176" i="1"/>
  <c r="W175" i="1"/>
  <c r="V175" i="1"/>
  <c r="M175" i="1"/>
  <c r="W174" i="1"/>
  <c r="V174" i="1"/>
  <c r="M174" i="1"/>
  <c r="V173" i="1"/>
  <c r="W173" i="1" s="1"/>
  <c r="W172" i="1"/>
  <c r="V172" i="1"/>
  <c r="M172" i="1"/>
  <c r="W171" i="1"/>
  <c r="V171" i="1"/>
  <c r="M171" i="1"/>
  <c r="V170" i="1"/>
  <c r="W170" i="1" s="1"/>
  <c r="M170" i="1"/>
  <c r="V169" i="1"/>
  <c r="W169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W163" i="1"/>
  <c r="V163" i="1"/>
  <c r="M163" i="1"/>
  <c r="V162" i="1"/>
  <c r="M162" i="1"/>
  <c r="W161" i="1"/>
  <c r="V161" i="1"/>
  <c r="M161" i="1"/>
  <c r="V159" i="1"/>
  <c r="U159" i="1"/>
  <c r="V158" i="1"/>
  <c r="U158" i="1"/>
  <c r="W157" i="1"/>
  <c r="V157" i="1"/>
  <c r="W156" i="1"/>
  <c r="W158" i="1" s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W144" i="1"/>
  <c r="V144" i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V139" i="1"/>
  <c r="V153" i="1" s="1"/>
  <c r="M139" i="1"/>
  <c r="V138" i="1"/>
  <c r="W138" i="1" s="1"/>
  <c r="M138" i="1"/>
  <c r="W137" i="1"/>
  <c r="V137" i="1"/>
  <c r="U134" i="1"/>
  <c r="U133" i="1"/>
  <c r="V132" i="1"/>
  <c r="W132" i="1" s="1"/>
  <c r="M132" i="1"/>
  <c r="W131" i="1"/>
  <c r="V131" i="1"/>
  <c r="M131" i="1"/>
  <c r="V130" i="1"/>
  <c r="M130" i="1"/>
  <c r="U126" i="1"/>
  <c r="U125" i="1"/>
  <c r="V124" i="1"/>
  <c r="W124" i="1" s="1"/>
  <c r="M124" i="1"/>
  <c r="W123" i="1"/>
  <c r="V123" i="1"/>
  <c r="M123" i="1"/>
  <c r="V122" i="1"/>
  <c r="W122" i="1" s="1"/>
  <c r="M122" i="1"/>
  <c r="W121" i="1"/>
  <c r="W125" i="1" s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V105" i="1"/>
  <c r="W105" i="1" s="1"/>
  <c r="M105" i="1"/>
  <c r="V104" i="1"/>
  <c r="W104" i="1" s="1"/>
  <c r="M104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M84" i="1"/>
  <c r="W83" i="1"/>
  <c r="W88" i="1" s="1"/>
  <c r="V83" i="1"/>
  <c r="W82" i="1"/>
  <c r="V82" i="1"/>
  <c r="M82" i="1"/>
  <c r="U80" i="1"/>
  <c r="U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W64" i="1"/>
  <c r="V64" i="1"/>
  <c r="M64" i="1"/>
  <c r="V63" i="1"/>
  <c r="V79" i="1" s="1"/>
  <c r="M63" i="1"/>
  <c r="U60" i="1"/>
  <c r="U59" i="1"/>
  <c r="W58" i="1"/>
  <c r="V58" i="1"/>
  <c r="W57" i="1"/>
  <c r="V57" i="1"/>
  <c r="M57" i="1"/>
  <c r="V56" i="1"/>
  <c r="M56" i="1"/>
  <c r="U53" i="1"/>
  <c r="U52" i="1"/>
  <c r="W51" i="1"/>
  <c r="V51" i="1"/>
  <c r="M51" i="1"/>
  <c r="V50" i="1"/>
  <c r="V52" i="1" s="1"/>
  <c r="M50" i="1"/>
  <c r="U46" i="1"/>
  <c r="V45" i="1"/>
  <c r="U45" i="1"/>
  <c r="W44" i="1"/>
  <c r="W45" i="1" s="1"/>
  <c r="V44" i="1"/>
  <c r="V46" i="1" s="1"/>
  <c r="M44" i="1"/>
  <c r="U42" i="1"/>
  <c r="U41" i="1"/>
  <c r="V40" i="1"/>
  <c r="V42" i="1" s="1"/>
  <c r="M40" i="1"/>
  <c r="U38" i="1"/>
  <c r="V37" i="1"/>
  <c r="U37" i="1"/>
  <c r="W36" i="1"/>
  <c r="V36" i="1"/>
  <c r="M36" i="1"/>
  <c r="V35" i="1"/>
  <c r="M35" i="1"/>
  <c r="U33" i="1"/>
  <c r="U32" i="1"/>
  <c r="V31" i="1"/>
  <c r="W31" i="1" s="1"/>
  <c r="M31" i="1"/>
  <c r="W30" i="1"/>
  <c r="V30" i="1"/>
  <c r="M30" i="1"/>
  <c r="V29" i="1"/>
  <c r="V32" i="1" s="1"/>
  <c r="V28" i="1"/>
  <c r="W28" i="1" s="1"/>
  <c r="M28" i="1"/>
  <c r="W27" i="1"/>
  <c r="V27" i="1"/>
  <c r="M27" i="1"/>
  <c r="W26" i="1"/>
  <c r="V26" i="1"/>
  <c r="M26" i="1"/>
  <c r="U24" i="1"/>
  <c r="U23" i="1"/>
  <c r="U423" i="1" s="1"/>
  <c r="V22" i="1"/>
  <c r="H10" i="1"/>
  <c r="A9" i="1"/>
  <c r="H9" i="1" s="1"/>
  <c r="D7" i="1"/>
  <c r="N6" i="1"/>
  <c r="M2" i="1"/>
  <c r="F9" i="1" l="1"/>
  <c r="W29" i="1"/>
  <c r="W32" i="1" s="1"/>
  <c r="V38" i="1"/>
  <c r="W35" i="1"/>
  <c r="W37" i="1" s="1"/>
  <c r="V41" i="1"/>
  <c r="W50" i="1"/>
  <c r="W52" i="1" s="1"/>
  <c r="W139" i="1"/>
  <c r="W153" i="1" s="1"/>
  <c r="V210" i="1"/>
  <c r="V223" i="1"/>
  <c r="W219" i="1"/>
  <c r="W223" i="1" s="1"/>
  <c r="W227" i="1"/>
  <c r="W234" i="1" s="1"/>
  <c r="V234" i="1"/>
  <c r="W302" i="1"/>
  <c r="W314" i="1"/>
  <c r="W340" i="1"/>
  <c r="W342" i="1" s="1"/>
  <c r="V342" i="1"/>
  <c r="W378" i="1"/>
  <c r="W380" i="1" s="1"/>
  <c r="V381" i="1"/>
  <c r="F10" i="1"/>
  <c r="V101" i="1"/>
  <c r="W91" i="1"/>
  <c r="W100" i="1" s="1"/>
  <c r="J9" i="1"/>
  <c r="V421" i="1"/>
  <c r="V420" i="1"/>
  <c r="B429" i="1"/>
  <c r="V23" i="1"/>
  <c r="U419" i="1"/>
  <c r="D429" i="1"/>
  <c r="V60" i="1"/>
  <c r="V59" i="1"/>
  <c r="E429" i="1"/>
  <c r="V80" i="1"/>
  <c r="V89" i="1"/>
  <c r="V111" i="1"/>
  <c r="W103" i="1"/>
  <c r="W110" i="1" s="1"/>
  <c r="V110" i="1"/>
  <c r="V125" i="1"/>
  <c r="V133" i="1"/>
  <c r="W130" i="1"/>
  <c r="W133" i="1" s="1"/>
  <c r="G429" i="1"/>
  <c r="V134" i="1"/>
  <c r="V154" i="1"/>
  <c r="V240" i="1"/>
  <c r="W237" i="1"/>
  <c r="W239" i="1" s="1"/>
  <c r="V239" i="1"/>
  <c r="W245" i="1"/>
  <c r="V319" i="1"/>
  <c r="W317" i="1"/>
  <c r="W318" i="1" s="1"/>
  <c r="V318" i="1"/>
  <c r="V346" i="1"/>
  <c r="V347" i="1"/>
  <c r="W345" i="1"/>
  <c r="W346" i="1" s="1"/>
  <c r="W356" i="1"/>
  <c r="V360" i="1"/>
  <c r="N429" i="1"/>
  <c r="W389" i="1"/>
  <c r="V53" i="1"/>
  <c r="A10" i="1"/>
  <c r="W22" i="1"/>
  <c r="W23" i="1" s="1"/>
  <c r="V24" i="1"/>
  <c r="V33" i="1"/>
  <c r="W40" i="1"/>
  <c r="W41" i="1" s="1"/>
  <c r="W56" i="1"/>
  <c r="W59" i="1" s="1"/>
  <c r="W63" i="1"/>
  <c r="W79" i="1" s="1"/>
  <c r="V88" i="1"/>
  <c r="V117" i="1"/>
  <c r="V126" i="1"/>
  <c r="F429" i="1"/>
  <c r="H429" i="1"/>
  <c r="W162" i="1"/>
  <c r="W177" i="1" s="1"/>
  <c r="V177" i="1"/>
  <c r="V178" i="1"/>
  <c r="V201" i="1"/>
  <c r="W181" i="1"/>
  <c r="W201" i="1" s="1"/>
  <c r="V224" i="1"/>
  <c r="W286" i="1"/>
  <c r="V303" i="1"/>
  <c r="M429" i="1"/>
  <c r="V361" i="1"/>
  <c r="V390" i="1"/>
  <c r="C429" i="1"/>
  <c r="V100" i="1"/>
  <c r="V235" i="1"/>
  <c r="W254" i="1"/>
  <c r="W255" i="1" s="1"/>
  <c r="V256" i="1"/>
  <c r="W262" i="1"/>
  <c r="W263" i="1" s="1"/>
  <c r="V264" i="1"/>
  <c r="V294" i="1"/>
  <c r="V295" i="1"/>
  <c r="W293" i="1"/>
  <c r="W294" i="1" s="1"/>
  <c r="W360" i="1"/>
  <c r="I429" i="1"/>
  <c r="K429" i="1"/>
  <c r="V282" i="1"/>
  <c r="W279" i="1"/>
  <c r="W281" i="1" s="1"/>
  <c r="V308" i="1"/>
  <c r="V375" i="1"/>
  <c r="W365" i="1"/>
  <c r="W375" i="1" s="1"/>
  <c r="V376" i="1"/>
  <c r="V395" i="1"/>
  <c r="W392" i="1"/>
  <c r="W394" i="1" s="1"/>
  <c r="P429" i="1"/>
  <c r="V401" i="1"/>
  <c r="V411" i="1"/>
  <c r="W409" i="1"/>
  <c r="W411" i="1" s="1"/>
  <c r="W417" i="1"/>
  <c r="V118" i="1"/>
  <c r="V202" i="1"/>
  <c r="V217" i="1"/>
  <c r="V281" i="1"/>
  <c r="V286" i="1"/>
  <c r="V287" i="1"/>
  <c r="L429" i="1"/>
  <c r="V302" i="1"/>
  <c r="V315" i="1"/>
  <c r="V335" i="1"/>
  <c r="V343" i="1"/>
  <c r="V394" i="1"/>
  <c r="W399" i="1"/>
  <c r="W401" i="1" s="1"/>
  <c r="W404" i="1"/>
  <c r="W406" i="1" s="1"/>
  <c r="V406" i="1"/>
  <c r="V211" i="1"/>
  <c r="V245" i="1"/>
  <c r="V246" i="1"/>
  <c r="V276" i="1"/>
  <c r="V389" i="1"/>
  <c r="V402" i="1"/>
  <c r="J429" i="1"/>
  <c r="O429" i="1"/>
  <c r="W424" i="1" l="1"/>
  <c r="V419" i="1"/>
  <c r="V422" i="1"/>
  <c r="V423" i="1"/>
  <c r="C432" i="1" l="1"/>
  <c r="A432" i="1"/>
  <c r="B432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<sst xmlns="http://schemas.openxmlformats.org/spreadsheetml/2006/main" count="1628" uniqueCount="672">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</sst>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 t="s">
        <v>671</v>
      </c>
      <c r="I5" s="308"/>
      <c r="J5" s="308"/>
      <c r="K5" s="306"/>
      <c r="M5" s="25" t="s">
        <v>10</v>
      </c>
      <c r="N5" s="309">
        <v>45129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638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4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0.375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380</v>
      </c>
      <c r="V58" s="294">
        <f>IFERROR(IF(U58="",0,CEILING((U58/$H58),1)*$H58),"")</f>
        <v>380</v>
      </c>
      <c r="W58" s="37">
        <f>IFERROR(IF(V58=0,"",ROUNDUP(V58/H58,0)*0.00937),"")</f>
        <v>0.89015</v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95</v>
      </c>
      <c r="V59" s="295">
        <f>IFERROR(V56/H56,"0")+IFERROR(V57/H57,"0")+IFERROR(V58/H58,"0")</f>
        <v>95</v>
      </c>
      <c r="W59" s="295">
        <f>IFERROR(IF(W56="",0,W56),"0")+IFERROR(IF(W57="",0,W57),"0")+IFERROR(IF(W58="",0,W58),"0")</f>
        <v>0.89015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380</v>
      </c>
      <c r="V60" s="295">
        <f>IFERROR(SUM(V56:V58),"0")</f>
        <v>380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100</v>
      </c>
      <c r="V66" s="294">
        <f t="shared" si="2"/>
        <v>108</v>
      </c>
      <c r="W66" s="37">
        <f>IFERROR(IF(V66=0,"",ROUNDUP(V66/H66,0)*0.02175),"")</f>
        <v>0.21749999999999997</v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9.2592592592592595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0.21749999999999997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100</v>
      </c>
      <c r="V80" s="295">
        <f>IFERROR(SUM(V63:V78),"0")</f>
        <v>108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310</v>
      </c>
      <c r="V103" s="294">
        <f t="shared" ref="V103:V109" si="6">IFERROR(IF(U103="",0,CEILING((U103/$H103),1)*$H103),"")</f>
        <v>315.89999999999998</v>
      </c>
      <c r="W103" s="37">
        <f>IFERROR(IF(V103=0,"",ROUNDUP(V103/H103,0)*0.02175),"")</f>
        <v>0.84824999999999995</v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38.271604938271608</v>
      </c>
      <c r="V110" s="295">
        <f>IFERROR(V103/H103,"0")+IFERROR(V104/H104,"0")+IFERROR(V105/H105,"0")+IFERROR(V106/H106,"0")+IFERROR(V107/H107,"0")+IFERROR(V108/H108,"0")+IFERROR(V109/H109,"0")</f>
        <v>39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0.84824999999999995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310</v>
      </c>
      <c r="V111" s="295">
        <f>IFERROR(SUM(V103:V109),"0")</f>
        <v>315.89999999999998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70</v>
      </c>
      <c r="V114" s="294">
        <f>IFERROR(IF(U114="",0,CEILING((U114/$H114),1)*$H114),"")</f>
        <v>70.2</v>
      </c>
      <c r="W114" s="37">
        <f>IFERROR(IF(V114=0,"",ROUNDUP(V114/H114,0)*0.02175),"")</f>
        <v>0.19574999999999998</v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8.9743589743589745</v>
      </c>
      <c r="V117" s="295">
        <f>IFERROR(V113/H113,"0")+IFERROR(V114/H114,"0")+IFERROR(V115/H115,"0")+IFERROR(V116/H116,"0")</f>
        <v>9</v>
      </c>
      <c r="W117" s="295">
        <f>IFERROR(IF(W113="",0,W113),"0")+IFERROR(IF(W114="",0,W114),"0")+IFERROR(IF(W115="",0,W115),"0")+IFERROR(IF(W116="",0,W116),"0")</f>
        <v>0.19574999999999998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70</v>
      </c>
      <c r="V118" s="295">
        <f>IFERROR(SUM(V113:V116),"0")</f>
        <v>70.2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85</v>
      </c>
      <c r="V121" s="294">
        <f>IFERROR(IF(U121="",0,CEILING((U121/$H121),1)*$H121),"")</f>
        <v>89.1</v>
      </c>
      <c r="W121" s="37">
        <f>IFERROR(IF(V121=0,"",ROUNDUP(V121/H121,0)*0.02175),"")</f>
        <v>0.23924999999999999</v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10.493827160493828</v>
      </c>
      <c r="V125" s="295">
        <f>IFERROR(V121/H121,"0")+IFERROR(V122/H122,"0")+IFERROR(V123/H123,"0")+IFERROR(V124/H124,"0")</f>
        <v>11</v>
      </c>
      <c r="W125" s="295">
        <f>IFERROR(IF(W121="",0,W121),"0")+IFERROR(IF(W122="",0,W122),"0")+IFERROR(IF(W123="",0,W123),"0")+IFERROR(IF(W124="",0,W124),"0")</f>
        <v>0.23924999999999999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85</v>
      </c>
      <c r="V126" s="295">
        <f>IFERROR(SUM(V121:V124),"0")</f>
        <v>89.1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90</v>
      </c>
      <c r="V181" s="294">
        <f t="shared" si="9"/>
        <v>97.199999999999989</v>
      </c>
      <c r="W181" s="37">
        <f>IFERROR(IF(V181=0,"",ROUNDUP(V181/H181,0)*0.02175),"")</f>
        <v>0.26100000000000001</v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264</v>
      </c>
      <c r="V189" s="294">
        <f t="shared" si="9"/>
        <v>264</v>
      </c>
      <c r="W189" s="37">
        <f>IFERROR(IF(V189=0,"",ROUNDUP(V189/H189,0)*0.00753),"")</f>
        <v>0.82830000000000004</v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312</v>
      </c>
      <c r="V191" s="294">
        <f t="shared" si="9"/>
        <v>312</v>
      </c>
      <c r="W191" s="37">
        <f>IFERROR(IF(V191=0,"",ROUNDUP(V191/H191,0)*0.00753),"")</f>
        <v>0.97889999999999999</v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700</v>
      </c>
      <c r="V197" s="294">
        <f t="shared" si="9"/>
        <v>700.8</v>
      </c>
      <c r="W197" s="37">
        <f t="shared" si="10"/>
        <v>2.19876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542.77777777777783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544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4.2669600000000001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1366</v>
      </c>
      <c r="V202" s="295">
        <f>IFERROR(SUM(V180:V200),"0")</f>
        <v>1374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12</v>
      </c>
      <c r="V244" s="294">
        <f>IFERROR(IF(U244="",0,CEILING((U244/$H244),1)*$H244),"")</f>
        <v>12.6</v>
      </c>
      <c r="W244" s="37">
        <f>IFERROR(IF(V244=0,"",ROUNDUP(V244/H244,0)*0.00753),"")</f>
        <v>5.271E-2</v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6.6666666666666661</v>
      </c>
      <c r="V245" s="295">
        <f>IFERROR(V243/H243,"0")+IFERROR(V244/H244,"0")</f>
        <v>7</v>
      </c>
      <c r="W245" s="295">
        <f>IFERROR(IF(W243="",0,W243),"0")+IFERROR(IF(W244="",0,W244),"0")</f>
        <v>5.271E-2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12</v>
      </c>
      <c r="V246" s="295">
        <f>IFERROR(SUM(V243:V244),"0")</f>
        <v>12.6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0</v>
      </c>
      <c r="V276" s="295">
        <f>IFERROR(V268/H268,"0")+IFERROR(V269/H269,"0")+IFERROR(V270/H270,"0")+IFERROR(V271/H271,"0")+IFERROR(V272/H272,"0")+IFERROR(V273/H273,"0")+IFERROR(V274/H274,"0")+IFERROR(V275/H275,"0")</f>
        <v>0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0</v>
      </c>
      <c r="V277" s="295">
        <f>IFERROR(SUM(V268:V275),"0")</f>
        <v>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2700</v>
      </c>
      <c r="V279" s="294">
        <f>IFERROR(IF(U279="",0,CEILING((U279/$H279),1)*$H279),"")</f>
        <v>2700</v>
      </c>
      <c r="W279" s="37">
        <f>IFERROR(IF(V279=0,"",ROUNDUP(V279/H279,0)*0.02175),"")</f>
        <v>3.9149999999999996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180</v>
      </c>
      <c r="V281" s="295">
        <f>IFERROR(V279/H279,"0")+IFERROR(V280/H280,"0")</f>
        <v>180</v>
      </c>
      <c r="W281" s="295">
        <f>IFERROR(IF(W279="",0,W279),"0")+IFERROR(IF(W280="",0,W280),"0")</f>
        <v>3.9149999999999996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2700</v>
      </c>
      <c r="V282" s="295">
        <f>IFERROR(SUM(V279:V280),"0")</f>
        <v>2700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235</v>
      </c>
      <c r="V293" s="294">
        <f>IFERROR(IF(U293="",0,CEILING((U293/$H293),1)*$H293),"")</f>
        <v>241.79999999999998</v>
      </c>
      <c r="W293" s="37">
        <f>IFERROR(IF(V293=0,"",ROUNDUP(V293/H293,0)*0.02175),"")</f>
        <v>0.6742499999999999</v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30.128205128205128</v>
      </c>
      <c r="V294" s="295">
        <f>IFERROR(V293/H293,"0")</f>
        <v>31</v>
      </c>
      <c r="W294" s="295">
        <f>IFERROR(IF(W293="",0,W293),"0")</f>
        <v>0.6742499999999999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235</v>
      </c>
      <c r="V295" s="295">
        <f>IFERROR(SUM(V293:V293),"0")</f>
        <v>241.79999999999998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3250</v>
      </c>
      <c r="V312" s="294">
        <f>IFERROR(IF(U312="",0,CEILING((U312/$H312),1)*$H312),"")</f>
        <v>3252.6</v>
      </c>
      <c r="W312" s="37">
        <f>IFERROR(IF(V312=0,"",ROUNDUP(V312/H312,0)*0.02175),"")</f>
        <v>9.0697499999999991</v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416.66666666666669</v>
      </c>
      <c r="V314" s="295">
        <f>IFERROR(V310/H310,"0")+IFERROR(V311/H311,"0")+IFERROR(V312/H312,"0")+IFERROR(V313/H313,"0")</f>
        <v>417</v>
      </c>
      <c r="W314" s="295">
        <f>IFERROR(IF(W310="",0,W310),"0")+IFERROR(IF(W311="",0,W311),"0")+IFERROR(IF(W312="",0,W312),"0")+IFERROR(IF(W313="",0,W313),"0")</f>
        <v>9.0697499999999991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3250</v>
      </c>
      <c r="V315" s="295">
        <f>IFERROR(SUM(V310:V313),"0")</f>
        <v>3252.6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95</v>
      </c>
      <c r="V330" s="294">
        <f t="shared" si="14"/>
        <v>96.600000000000009</v>
      </c>
      <c r="W330" s="37">
        <f>IFERROR(IF(V330=0,"",ROUNDUP(V330/H330,0)*0.00753),"")</f>
        <v>0.17319000000000001</v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22.619047619047617</v>
      </c>
      <c r="V335" s="295">
        <f>IFERROR(V328/H328,"0")+IFERROR(V329/H329,"0")+IFERROR(V330/H330,"0")+IFERROR(V331/H331,"0")+IFERROR(V332/H332,"0")+IFERROR(V333/H333,"0")+IFERROR(V334/H334,"0")</f>
        <v>23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0.17319000000000001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95</v>
      </c>
      <c r="V336" s="295">
        <f>IFERROR(SUM(V328:V334),"0")</f>
        <v>96.600000000000009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880</v>
      </c>
      <c r="V366" s="294">
        <f t="shared" si="15"/>
        <v>881.76</v>
      </c>
      <c r="W366" s="37">
        <f>IFERROR(IF(V366=0,"",ROUNDUP(V366/H366,0)*0.01196),"")</f>
        <v>1.99732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170</v>
      </c>
      <c r="V367" s="294">
        <f t="shared" si="15"/>
        <v>174.24</v>
      </c>
      <c r="W367" s="37">
        <f>IFERROR(IF(V367=0,"",ROUNDUP(V367/H367,0)*0.01196),"")</f>
        <v>0.39468000000000003</v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198.86363636363635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200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2.3919999999999999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1050</v>
      </c>
      <c r="V376" s="295">
        <f>IFERROR(SUM(V365:V374),"0")</f>
        <v>1056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145</v>
      </c>
      <c r="V400" s="294">
        <f>IFERROR(IF(U400="",0,CEILING((U400/$H400),1)*$H400),"")</f>
        <v>156</v>
      </c>
      <c r="W400" s="37">
        <f>IFERROR(IF(V400=0,"",ROUNDUP(V400/H400,0)*0.02175),"")</f>
        <v>0.28275</v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12.083333333333334</v>
      </c>
      <c r="V401" s="295">
        <f>IFERROR(V399/H399,"0")+IFERROR(V400/H400,"0")</f>
        <v>13</v>
      </c>
      <c r="W401" s="295">
        <f>IFERROR(IF(W399="",0,W399),"0")+IFERROR(IF(W400="",0,W400),"0")</f>
        <v>0.28275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145</v>
      </c>
      <c r="V402" s="295">
        <f>IFERROR(SUM(V399:V400),"0")</f>
        <v>156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550</v>
      </c>
      <c r="V414" s="294">
        <f>IFERROR(IF(U414="",0,CEILING((U414/$H414),1)*$H414),"")</f>
        <v>553.79999999999995</v>
      </c>
      <c r="W414" s="37">
        <f>IFERROR(IF(V414=0,"",ROUNDUP(V414/H414,0)*0.02175),"")</f>
        <v>1.5442499999999999</v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70.512820512820511</v>
      </c>
      <c r="V417" s="295">
        <f>IFERROR(V414/H414,"0")+IFERROR(V415/H415,"0")+IFERROR(V416/H416,"0")</f>
        <v>71</v>
      </c>
      <c r="W417" s="295">
        <f>IFERROR(IF(W414="",0,W414),"0")+IFERROR(IF(W415="",0,W415),"0")+IFERROR(IF(W416="",0,W416),"0")</f>
        <v>1.5442499999999999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550</v>
      </c>
      <c r="V418" s="295">
        <f>IFERROR(SUM(V414:V416),"0")</f>
        <v>553.79999999999995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10348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10406.599999999999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11003.688218818219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11065.911999999998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21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22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11528.688218818219</v>
      </c>
      <c r="V422" s="295">
        <f>GrossWeightTotalR+PalletQtyTotalR*25</f>
        <v>11615.911999999998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1642.3172044005378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1650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24.761760000000002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380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494.09999999999997</v>
      </c>
      <c r="F429" s="47">
        <f>IFERROR(V121*1,"0")+IFERROR(V122*1,"0")+IFERROR(V123*1,"0")+IFERROR(V124*1,"0")</f>
        <v>89.1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1374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12.6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2941.8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3252.6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96.600000000000009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1056</v>
      </c>
      <c r="P429" s="47">
        <f>IFERROR(V399*1,"0")+IFERROR(V400*1,"0")+IFERROR(V404*1,"0")+IFERROR(V405*1,"0")+IFERROR(V409*1,"0")+IFERROR(V410*1,"0")+IFERROR(V414*1,"0")+IFERROR(V415*1,"0")+IFERROR(V416*1,"0")</f>
        <v>709.8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2023-07-20T11:17:49Z</dcterms:modified>
</cp:coreProperties>
</file>