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2" i="1" l="1"/>
  <c r="U421" i="1"/>
  <c r="U420" i="1"/>
  <c r="U418" i="1"/>
  <c r="U417" i="1"/>
  <c r="W416" i="1"/>
  <c r="V416" i="1"/>
  <c r="V415" i="1"/>
  <c r="V417" i="1" s="1"/>
  <c r="W414" i="1"/>
  <c r="V414" i="1"/>
  <c r="U412" i="1"/>
  <c r="U411" i="1"/>
  <c r="V410" i="1"/>
  <c r="W410" i="1" s="1"/>
  <c r="V409" i="1"/>
  <c r="U407" i="1"/>
  <c r="U406" i="1"/>
  <c r="W405" i="1"/>
  <c r="V405" i="1"/>
  <c r="V404" i="1"/>
  <c r="V407" i="1" s="1"/>
  <c r="U402" i="1"/>
  <c r="U401" i="1"/>
  <c r="V400" i="1"/>
  <c r="W400" i="1" s="1"/>
  <c r="V399" i="1"/>
  <c r="P429" i="1" s="1"/>
  <c r="U395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W385" i="1"/>
  <c r="V385" i="1"/>
  <c r="M385" i="1"/>
  <c r="V384" i="1"/>
  <c r="V390" i="1" s="1"/>
  <c r="M384" i="1"/>
  <c r="V383" i="1"/>
  <c r="W383" i="1" s="1"/>
  <c r="M383" i="1"/>
  <c r="V381" i="1"/>
  <c r="U381" i="1"/>
  <c r="U380" i="1"/>
  <c r="V379" i="1"/>
  <c r="W379" i="1" s="1"/>
  <c r="V378" i="1"/>
  <c r="W378" i="1" s="1"/>
  <c r="W380" i="1" s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W355" i="1"/>
  <c r="W360" i="1" s="1"/>
  <c r="V355" i="1"/>
  <c r="M355" i="1"/>
  <c r="U353" i="1"/>
  <c r="U352" i="1"/>
  <c r="W351" i="1"/>
  <c r="V351" i="1"/>
  <c r="M351" i="1"/>
  <c r="V350" i="1"/>
  <c r="V352" i="1" s="1"/>
  <c r="M350" i="1"/>
  <c r="U347" i="1"/>
  <c r="U346" i="1"/>
  <c r="V345" i="1"/>
  <c r="V346" i="1" s="1"/>
  <c r="U343" i="1"/>
  <c r="U342" i="1"/>
  <c r="W341" i="1"/>
  <c r="V341" i="1"/>
  <c r="M341" i="1"/>
  <c r="V340" i="1"/>
  <c r="W340" i="1" s="1"/>
  <c r="M340" i="1"/>
  <c r="W339" i="1"/>
  <c r="V339" i="1"/>
  <c r="V338" i="1"/>
  <c r="V343" i="1" s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W335" i="1" s="1"/>
  <c r="M329" i="1"/>
  <c r="W328" i="1"/>
  <c r="V328" i="1"/>
  <c r="M328" i="1"/>
  <c r="U326" i="1"/>
  <c r="U325" i="1"/>
  <c r="W324" i="1"/>
  <c r="V324" i="1"/>
  <c r="V323" i="1"/>
  <c r="V325" i="1" s="1"/>
  <c r="M323" i="1"/>
  <c r="U319" i="1"/>
  <c r="V318" i="1"/>
  <c r="U318" i="1"/>
  <c r="V317" i="1"/>
  <c r="V319" i="1" s="1"/>
  <c r="U315" i="1"/>
  <c r="U314" i="1"/>
  <c r="V313" i="1"/>
  <c r="W313" i="1" s="1"/>
  <c r="M313" i="1"/>
  <c r="W312" i="1"/>
  <c r="V312" i="1"/>
  <c r="M312" i="1"/>
  <c r="V311" i="1"/>
  <c r="W311" i="1" s="1"/>
  <c r="V310" i="1"/>
  <c r="W310" i="1" s="1"/>
  <c r="U308" i="1"/>
  <c r="U307" i="1"/>
  <c r="W306" i="1"/>
  <c r="V306" i="1"/>
  <c r="M306" i="1"/>
  <c r="W305" i="1"/>
  <c r="W307" i="1" s="1"/>
  <c r="V305" i="1"/>
  <c r="V307" i="1" s="1"/>
  <c r="M305" i="1"/>
  <c r="U303" i="1"/>
  <c r="U302" i="1"/>
  <c r="V301" i="1"/>
  <c r="W301" i="1" s="1"/>
  <c r="M301" i="1"/>
  <c r="V300" i="1"/>
  <c r="W300" i="1" s="1"/>
  <c r="W299" i="1"/>
  <c r="V299" i="1"/>
  <c r="M299" i="1"/>
  <c r="V298" i="1"/>
  <c r="M298" i="1"/>
  <c r="U295" i="1"/>
  <c r="U294" i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W285" i="1"/>
  <c r="V285" i="1"/>
  <c r="M285" i="1"/>
  <c r="V284" i="1"/>
  <c r="V286" i="1" s="1"/>
  <c r="M284" i="1"/>
  <c r="U282" i="1"/>
  <c r="V281" i="1"/>
  <c r="U281" i="1"/>
  <c r="V280" i="1"/>
  <c r="W280" i="1" s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W270" i="1"/>
  <c r="V270" i="1"/>
  <c r="M270" i="1"/>
  <c r="V269" i="1"/>
  <c r="V277" i="1" s="1"/>
  <c r="M269" i="1"/>
  <c r="V268" i="1"/>
  <c r="W268" i="1" s="1"/>
  <c r="M268" i="1"/>
  <c r="V264" i="1"/>
  <c r="U264" i="1"/>
  <c r="U263" i="1"/>
  <c r="V262" i="1"/>
  <c r="W262" i="1" s="1"/>
  <c r="W263" i="1" s="1"/>
  <c r="M262" i="1"/>
  <c r="U260" i="1"/>
  <c r="U259" i="1"/>
  <c r="V258" i="1"/>
  <c r="W258" i="1" s="1"/>
  <c r="W259" i="1" s="1"/>
  <c r="M258" i="1"/>
  <c r="U256" i="1"/>
  <c r="W255" i="1"/>
  <c r="V255" i="1"/>
  <c r="U255" i="1"/>
  <c r="V254" i="1"/>
  <c r="W254" i="1" s="1"/>
  <c r="M254" i="1"/>
  <c r="U252" i="1"/>
  <c r="U251" i="1"/>
  <c r="V250" i="1"/>
  <c r="W250" i="1" s="1"/>
  <c r="M250" i="1"/>
  <c r="W249" i="1"/>
  <c r="V249" i="1"/>
  <c r="M249" i="1"/>
  <c r="V248" i="1"/>
  <c r="W248" i="1" s="1"/>
  <c r="W251" i="1" s="1"/>
  <c r="M248" i="1"/>
  <c r="U246" i="1"/>
  <c r="U245" i="1"/>
  <c r="V244" i="1"/>
  <c r="W244" i="1" s="1"/>
  <c r="W245" i="1" s="1"/>
  <c r="M244" i="1"/>
  <c r="W243" i="1"/>
  <c r="V243" i="1"/>
  <c r="M243" i="1"/>
  <c r="U240" i="1"/>
  <c r="U239" i="1"/>
  <c r="W238" i="1"/>
  <c r="V238" i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W234" i="1" s="1"/>
  <c r="M227" i="1"/>
  <c r="U224" i="1"/>
  <c r="U223" i="1"/>
  <c r="W222" i="1"/>
  <c r="V222" i="1"/>
  <c r="M222" i="1"/>
  <c r="W221" i="1"/>
  <c r="V221" i="1"/>
  <c r="W220" i="1"/>
  <c r="V220" i="1"/>
  <c r="W219" i="1"/>
  <c r="W223" i="1" s="1"/>
  <c r="V219" i="1"/>
  <c r="V223" i="1" s="1"/>
  <c r="M219" i="1"/>
  <c r="U217" i="1"/>
  <c r="U216" i="1"/>
  <c r="V215" i="1"/>
  <c r="W215" i="1" s="1"/>
  <c r="M215" i="1"/>
  <c r="V214" i="1"/>
  <c r="W214" i="1" s="1"/>
  <c r="V213" i="1"/>
  <c r="V217" i="1" s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V204" i="1"/>
  <c r="M204" i="1"/>
  <c r="U202" i="1"/>
  <c r="U201" i="1"/>
  <c r="W200" i="1"/>
  <c r="V200" i="1"/>
  <c r="W199" i="1"/>
  <c r="V199" i="1"/>
  <c r="M199" i="1"/>
  <c r="W198" i="1"/>
  <c r="V198" i="1"/>
  <c r="V197" i="1"/>
  <c r="W197" i="1" s="1"/>
  <c r="W196" i="1"/>
  <c r="V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W191" i="1"/>
  <c r="V191" i="1"/>
  <c r="V190" i="1"/>
  <c r="W190" i="1" s="1"/>
  <c r="W189" i="1"/>
  <c r="V189" i="1"/>
  <c r="M189" i="1"/>
  <c r="V188" i="1"/>
  <c r="W188" i="1" s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W181" i="1"/>
  <c r="V181" i="1"/>
  <c r="M181" i="1"/>
  <c r="V180" i="1"/>
  <c r="V202" i="1" s="1"/>
  <c r="U178" i="1"/>
  <c r="U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W172" i="1"/>
  <c r="V172" i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V163" i="1"/>
  <c r="W163" i="1" s="1"/>
  <c r="M163" i="1"/>
  <c r="V162" i="1"/>
  <c r="W162" i="1" s="1"/>
  <c r="M162" i="1"/>
  <c r="W161" i="1"/>
  <c r="W177" i="1" s="1"/>
  <c r="V161" i="1"/>
  <c r="M161" i="1"/>
  <c r="V159" i="1"/>
  <c r="U159" i="1"/>
  <c r="V158" i="1"/>
  <c r="U158" i="1"/>
  <c r="W157" i="1"/>
  <c r="V157" i="1"/>
  <c r="W156" i="1"/>
  <c r="W158" i="1" s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W139" i="1"/>
  <c r="V139" i="1"/>
  <c r="M139" i="1"/>
  <c r="V138" i="1"/>
  <c r="W138" i="1" s="1"/>
  <c r="M138" i="1"/>
  <c r="W137" i="1"/>
  <c r="V137" i="1"/>
  <c r="U134" i="1"/>
  <c r="U133" i="1"/>
  <c r="W132" i="1"/>
  <c r="V132" i="1"/>
  <c r="M132" i="1"/>
  <c r="V131" i="1"/>
  <c r="W131" i="1" s="1"/>
  <c r="M131" i="1"/>
  <c r="V130" i="1"/>
  <c r="G429" i="1" s="1"/>
  <c r="M130" i="1"/>
  <c r="V126" i="1"/>
  <c r="U126" i="1"/>
  <c r="U125" i="1"/>
  <c r="V124" i="1"/>
  <c r="W124" i="1" s="1"/>
  <c r="M124" i="1"/>
  <c r="W123" i="1"/>
  <c r="V123" i="1"/>
  <c r="M123" i="1"/>
  <c r="W122" i="1"/>
  <c r="V122" i="1"/>
  <c r="M122" i="1"/>
  <c r="W121" i="1"/>
  <c r="W125" i="1" s="1"/>
  <c r="V121" i="1"/>
  <c r="V125" i="1" s="1"/>
  <c r="M121" i="1"/>
  <c r="U118" i="1"/>
  <c r="U117" i="1"/>
  <c r="W116" i="1"/>
  <c r="V116" i="1"/>
  <c r="M116" i="1"/>
  <c r="V115" i="1"/>
  <c r="W115" i="1" s="1"/>
  <c r="W114" i="1"/>
  <c r="V114" i="1"/>
  <c r="M114" i="1"/>
  <c r="V113" i="1"/>
  <c r="V118" i="1" s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V101" i="1" s="1"/>
  <c r="M94" i="1"/>
  <c r="V93" i="1"/>
  <c r="W93" i="1" s="1"/>
  <c r="M93" i="1"/>
  <c r="W92" i="1"/>
  <c r="V92" i="1"/>
  <c r="M92" i="1"/>
  <c r="W91" i="1"/>
  <c r="V91" i="1"/>
  <c r="V100" i="1" s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M84" i="1"/>
  <c r="V83" i="1"/>
  <c r="W83" i="1" s="1"/>
  <c r="W82" i="1"/>
  <c r="W88" i="1" s="1"/>
  <c r="V82" i="1"/>
  <c r="V88" i="1" s="1"/>
  <c r="M82" i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W63" i="1"/>
  <c r="W79" i="1" s="1"/>
  <c r="V63" i="1"/>
  <c r="E429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V50" i="1"/>
  <c r="C429" i="1" s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V24" i="1"/>
  <c r="U24" i="1"/>
  <c r="U419" i="1" s="1"/>
  <c r="V23" i="1"/>
  <c r="U23" i="1"/>
  <c r="U423" i="1" s="1"/>
  <c r="V22" i="1"/>
  <c r="B429" i="1" s="1"/>
  <c r="H10" i="1"/>
  <c r="A9" i="1"/>
  <c r="A10" i="1" s="1"/>
  <c r="D7" i="1"/>
  <c r="N6" i="1"/>
  <c r="M2" i="1"/>
  <c r="F9" i="1" l="1"/>
  <c r="F10" i="1"/>
  <c r="H9" i="1"/>
  <c r="J9" i="1"/>
  <c r="W153" i="1"/>
  <c r="W314" i="1"/>
  <c r="W52" i="1"/>
  <c r="W210" i="1"/>
  <c r="V178" i="1"/>
  <c r="V216" i="1"/>
  <c r="V224" i="1"/>
  <c r="V235" i="1"/>
  <c r="V252" i="1"/>
  <c r="V282" i="1"/>
  <c r="W279" i="1"/>
  <c r="W281" i="1" s="1"/>
  <c r="V308" i="1"/>
  <c r="V326" i="1"/>
  <c r="V375" i="1"/>
  <c r="W365" i="1"/>
  <c r="W375" i="1" s="1"/>
  <c r="V376" i="1"/>
  <c r="V395" i="1"/>
  <c r="W392" i="1"/>
  <c r="W394" i="1" s="1"/>
  <c r="V401" i="1"/>
  <c r="V411" i="1"/>
  <c r="W409" i="1"/>
  <c r="W411" i="1" s="1"/>
  <c r="V418" i="1"/>
  <c r="F429" i="1"/>
  <c r="K429" i="1"/>
  <c r="V60" i="1"/>
  <c r="V80" i="1"/>
  <c r="V134" i="1"/>
  <c r="V177" i="1"/>
  <c r="V234" i="1"/>
  <c r="V251" i="1"/>
  <c r="V287" i="1"/>
  <c r="L429" i="1"/>
  <c r="V302" i="1"/>
  <c r="V315" i="1"/>
  <c r="V335" i="1"/>
  <c r="V353" i="1"/>
  <c r="V394" i="1"/>
  <c r="W399" i="1"/>
  <c r="W401" i="1" s="1"/>
  <c r="W404" i="1"/>
  <c r="W406" i="1" s="1"/>
  <c r="V406" i="1"/>
  <c r="M429" i="1"/>
  <c r="V421" i="1"/>
  <c r="V33" i="1"/>
  <c r="V419" i="1" s="1"/>
  <c r="D429" i="1"/>
  <c r="V59" i="1"/>
  <c r="V79" i="1"/>
  <c r="V89" i="1"/>
  <c r="W94" i="1"/>
  <c r="W100" i="1" s="1"/>
  <c r="V111" i="1"/>
  <c r="W103" i="1"/>
  <c r="W110" i="1" s="1"/>
  <c r="W113" i="1"/>
  <c r="W117" i="1" s="1"/>
  <c r="H429" i="1"/>
  <c r="V154" i="1"/>
  <c r="W180" i="1"/>
  <c r="W201" i="1" s="1"/>
  <c r="V210" i="1"/>
  <c r="W213" i="1"/>
  <c r="W216" i="1" s="1"/>
  <c r="V240" i="1"/>
  <c r="W237" i="1"/>
  <c r="W239" i="1" s="1"/>
  <c r="V260" i="1"/>
  <c r="V263" i="1"/>
  <c r="W269" i="1"/>
  <c r="W276" i="1" s="1"/>
  <c r="W284" i="1"/>
  <c r="W286" i="1" s="1"/>
  <c r="W298" i="1"/>
  <c r="W302" i="1" s="1"/>
  <c r="V303" i="1"/>
  <c r="V314" i="1"/>
  <c r="W323" i="1"/>
  <c r="W325" i="1" s="1"/>
  <c r="V336" i="1"/>
  <c r="W338" i="1"/>
  <c r="W342" i="1" s="1"/>
  <c r="W350" i="1"/>
  <c r="W352" i="1" s="1"/>
  <c r="V361" i="1"/>
  <c r="V380" i="1"/>
  <c r="W384" i="1"/>
  <c r="W389" i="1" s="1"/>
  <c r="V412" i="1"/>
  <c r="W415" i="1"/>
  <c r="W417" i="1" s="1"/>
  <c r="I429" i="1"/>
  <c r="N429" i="1"/>
  <c r="V110" i="1"/>
  <c r="W22" i="1"/>
  <c r="W23" i="1" s="1"/>
  <c r="W26" i="1"/>
  <c r="W32" i="1" s="1"/>
  <c r="W56" i="1"/>
  <c r="W59" i="1" s="1"/>
  <c r="V117" i="1"/>
  <c r="V133" i="1"/>
  <c r="W130" i="1"/>
  <c r="W133" i="1" s="1"/>
  <c r="V153" i="1"/>
  <c r="V423" i="1" s="1"/>
  <c r="V201" i="1"/>
  <c r="V211" i="1"/>
  <c r="V239" i="1"/>
  <c r="V245" i="1"/>
  <c r="V246" i="1"/>
  <c r="V256" i="1"/>
  <c r="V259" i="1"/>
  <c r="V276" i="1"/>
  <c r="W293" i="1"/>
  <c r="W294" i="1" s="1"/>
  <c r="V295" i="1"/>
  <c r="W317" i="1"/>
  <c r="W318" i="1" s="1"/>
  <c r="V342" i="1"/>
  <c r="W345" i="1"/>
  <c r="W346" i="1" s="1"/>
  <c r="V347" i="1"/>
  <c r="V360" i="1"/>
  <c r="V389" i="1"/>
  <c r="V402" i="1"/>
  <c r="V420" i="1"/>
  <c r="V422" i="1" s="1"/>
  <c r="J429" i="1"/>
  <c r="O429" i="1"/>
  <c r="C432" i="1" l="1"/>
  <c r="B432" i="1"/>
  <c r="A432" i="1"/>
  <c r="W424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<sst xmlns="http://schemas.openxmlformats.org/spreadsheetml/2006/main" count="1628" uniqueCount="672">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</sst>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5" fillId="0" borderId="15" xfId="0" applyFont="1" applyBorder="1" applyAlignment="1">
      <alignment horizontal="left" vertical="center" wrapText="1"/>
    </xf>
    <xf numFmtId="0" fontId="0" fillId="0" borderId="19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601" t="s">
        <v>0</v>
      </c>
      <c r="E1" s="564"/>
      <c r="F1" s="564"/>
      <c r="G1" s="13" t="s">
        <v>1</v>
      </c>
      <c r="H1" s="601" t="s">
        <v>2</v>
      </c>
      <c r="I1" s="564"/>
      <c r="J1" s="564"/>
      <c r="K1" s="564"/>
      <c r="L1" s="564"/>
      <c r="M1" s="564"/>
      <c r="N1" s="564"/>
      <c r="O1" s="602" t="s">
        <v>3</v>
      </c>
      <c r="P1" s="564"/>
      <c r="Q1" s="5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5"/>
      <c r="N3" s="305"/>
      <c r="O3" s="305"/>
      <c r="P3" s="305"/>
      <c r="Q3" s="305"/>
      <c r="R3" s="305"/>
      <c r="S3" s="305"/>
      <c r="T3" s="305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583" t="s">
        <v>8</v>
      </c>
      <c r="B5" s="302"/>
      <c r="C5" s="303"/>
      <c r="D5" s="604"/>
      <c r="E5" s="605"/>
      <c r="F5" s="606" t="s">
        <v>9</v>
      </c>
      <c r="G5" s="303"/>
      <c r="H5" s="604" t="s">
        <v>671</v>
      </c>
      <c r="I5" s="607"/>
      <c r="J5" s="607"/>
      <c r="K5" s="605"/>
      <c r="M5" s="25" t="s">
        <v>10</v>
      </c>
      <c r="N5" s="600">
        <v>45129</v>
      </c>
      <c r="O5" s="578"/>
      <c r="Q5" s="608" t="s">
        <v>11</v>
      </c>
      <c r="R5" s="306"/>
      <c r="S5" s="609" t="s">
        <v>12</v>
      </c>
      <c r="T5" s="578"/>
      <c r="Y5" s="52"/>
      <c r="Z5" s="52"/>
      <c r="AA5" s="52"/>
    </row>
    <row r="6" spans="1:28" s="291" customFormat="1" ht="24" customHeight="1" x14ac:dyDescent="0.2">
      <c r="A6" s="583" t="s">
        <v>13</v>
      </c>
      <c r="B6" s="302"/>
      <c r="C6" s="303"/>
      <c r="D6" s="584" t="s">
        <v>638</v>
      </c>
      <c r="E6" s="585"/>
      <c r="F6" s="585"/>
      <c r="G6" s="585"/>
      <c r="H6" s="585"/>
      <c r="I6" s="585"/>
      <c r="J6" s="585"/>
      <c r="K6" s="578"/>
      <c r="M6" s="25" t="s">
        <v>15</v>
      </c>
      <c r="N6" s="586" t="str">
        <f>IF(N5=0," ",CHOOSE(WEEKDAY(N5,2),"Понедельник","Вторник","Среда","Четверг","Пятница","Суббота","Воскресенье"))</f>
        <v>Суббота</v>
      </c>
      <c r="O6" s="310"/>
      <c r="Q6" s="587" t="s">
        <v>16</v>
      </c>
      <c r="R6" s="306"/>
      <c r="S6" s="588" t="s">
        <v>17</v>
      </c>
      <c r="T6" s="58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593" t="str">
        <f>IFERROR(VLOOKUP(DeliveryAddress,Table,3,0),1)</f>
        <v>4</v>
      </c>
      <c r="E7" s="594"/>
      <c r="F7" s="594"/>
      <c r="G7" s="594"/>
      <c r="H7" s="594"/>
      <c r="I7" s="594"/>
      <c r="J7" s="594"/>
      <c r="K7" s="582"/>
      <c r="M7" s="25"/>
      <c r="N7" s="43"/>
      <c r="O7" s="43"/>
      <c r="Q7" s="305"/>
      <c r="R7" s="306"/>
      <c r="S7" s="589"/>
      <c r="T7" s="590"/>
      <c r="Y7" s="52"/>
      <c r="Z7" s="52"/>
      <c r="AA7" s="52"/>
    </row>
    <row r="8" spans="1:28" s="291" customFormat="1" ht="25.5" customHeight="1" x14ac:dyDescent="0.2">
      <c r="A8" s="595" t="s">
        <v>18</v>
      </c>
      <c r="B8" s="316"/>
      <c r="C8" s="317"/>
      <c r="D8" s="596"/>
      <c r="E8" s="597"/>
      <c r="F8" s="597"/>
      <c r="G8" s="597"/>
      <c r="H8" s="597"/>
      <c r="I8" s="597"/>
      <c r="J8" s="597"/>
      <c r="K8" s="598"/>
      <c r="M8" s="25" t="s">
        <v>19</v>
      </c>
      <c r="N8" s="577">
        <v>0.45833333333333331</v>
      </c>
      <c r="O8" s="578"/>
      <c r="Q8" s="305"/>
      <c r="R8" s="306"/>
      <c r="S8" s="589"/>
      <c r="T8" s="590"/>
      <c r="Y8" s="52"/>
      <c r="Z8" s="52"/>
      <c r="AA8" s="52"/>
    </row>
    <row r="9" spans="1:28" s="291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574"/>
      <c r="E9" s="575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M9" s="27" t="s">
        <v>20</v>
      </c>
      <c r="N9" s="600"/>
      <c r="O9" s="578"/>
      <c r="Q9" s="305"/>
      <c r="R9" s="306"/>
      <c r="S9" s="591"/>
      <c r="T9" s="592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574"/>
      <c r="E10" s="575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576" t="str">
        <f>IFERROR(VLOOKUP($D$10,Proxy,2,FALSE),"")</f>
        <v/>
      </c>
      <c r="I10" s="305"/>
      <c r="J10" s="305"/>
      <c r="K10" s="305"/>
      <c r="M10" s="27" t="s">
        <v>21</v>
      </c>
      <c r="N10" s="577"/>
      <c r="O10" s="578"/>
      <c r="R10" s="25" t="s">
        <v>22</v>
      </c>
      <c r="S10" s="579" t="s">
        <v>23</v>
      </c>
      <c r="T10" s="58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7"/>
      <c r="O11" s="578"/>
      <c r="R11" s="25" t="s">
        <v>26</v>
      </c>
      <c r="S11" s="560" t="s">
        <v>27</v>
      </c>
      <c r="T11" s="561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559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3"/>
      <c r="M12" s="25" t="s">
        <v>29</v>
      </c>
      <c r="N12" s="581"/>
      <c r="O12" s="582"/>
      <c r="P12" s="24"/>
      <c r="R12" s="25"/>
      <c r="S12" s="564"/>
      <c r="T12" s="305"/>
      <c r="Y12" s="52"/>
      <c r="Z12" s="52"/>
      <c r="AA12" s="52"/>
    </row>
    <row r="13" spans="1:28" s="291" customFormat="1" ht="23.25" customHeight="1" x14ac:dyDescent="0.2">
      <c r="A13" s="559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3"/>
      <c r="L13" s="27"/>
      <c r="M13" s="27" t="s">
        <v>31</v>
      </c>
      <c r="N13" s="560"/>
      <c r="O13" s="561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559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3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562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3"/>
      <c r="M15" s="563" t="s">
        <v>34</v>
      </c>
      <c r="N15" s="564"/>
      <c r="O15" s="564"/>
      <c r="P15" s="564"/>
      <c r="Q15" s="5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46" t="s">
        <v>35</v>
      </c>
      <c r="B17" s="546" t="s">
        <v>36</v>
      </c>
      <c r="C17" s="567" t="s">
        <v>37</v>
      </c>
      <c r="D17" s="546" t="s">
        <v>38</v>
      </c>
      <c r="E17" s="568"/>
      <c r="F17" s="546" t="s">
        <v>39</v>
      </c>
      <c r="G17" s="546" t="s">
        <v>40</v>
      </c>
      <c r="H17" s="546" t="s">
        <v>41</v>
      </c>
      <c r="I17" s="546" t="s">
        <v>42</v>
      </c>
      <c r="J17" s="546" t="s">
        <v>43</v>
      </c>
      <c r="K17" s="546" t="s">
        <v>44</v>
      </c>
      <c r="L17" s="546" t="s">
        <v>45</v>
      </c>
      <c r="M17" s="546" t="s">
        <v>46</v>
      </c>
      <c r="N17" s="571"/>
      <c r="O17" s="571"/>
      <c r="P17" s="571"/>
      <c r="Q17" s="568"/>
      <c r="R17" s="566" t="s">
        <v>47</v>
      </c>
      <c r="S17" s="303"/>
      <c r="T17" s="546" t="s">
        <v>48</v>
      </c>
      <c r="U17" s="546" t="s">
        <v>49</v>
      </c>
      <c r="V17" s="548" t="s">
        <v>50</v>
      </c>
      <c r="W17" s="546" t="s">
        <v>51</v>
      </c>
      <c r="X17" s="550" t="s">
        <v>52</v>
      </c>
      <c r="Y17" s="550" t="s">
        <v>53</v>
      </c>
      <c r="Z17" s="550" t="s">
        <v>54</v>
      </c>
      <c r="AA17" s="552"/>
      <c r="AB17" s="553"/>
      <c r="AC17" s="557" t="s">
        <v>55</v>
      </c>
    </row>
    <row r="18" spans="1:29" ht="14.25" customHeight="1" x14ac:dyDescent="0.2">
      <c r="A18" s="547"/>
      <c r="B18" s="547"/>
      <c r="C18" s="547"/>
      <c r="D18" s="569"/>
      <c r="E18" s="570"/>
      <c r="F18" s="547"/>
      <c r="G18" s="547"/>
      <c r="H18" s="547"/>
      <c r="I18" s="547"/>
      <c r="J18" s="547"/>
      <c r="K18" s="547"/>
      <c r="L18" s="547"/>
      <c r="M18" s="569"/>
      <c r="N18" s="572"/>
      <c r="O18" s="572"/>
      <c r="P18" s="572"/>
      <c r="Q18" s="570"/>
      <c r="R18" s="290" t="s">
        <v>56</v>
      </c>
      <c r="S18" s="290" t="s">
        <v>57</v>
      </c>
      <c r="T18" s="547"/>
      <c r="U18" s="547"/>
      <c r="V18" s="549"/>
      <c r="W18" s="547"/>
      <c r="X18" s="551"/>
      <c r="Y18" s="551"/>
      <c r="Z18" s="554"/>
      <c r="AA18" s="555"/>
      <c r="AB18" s="556"/>
      <c r="AC18" s="558"/>
    </row>
    <row r="19" spans="1:29" ht="27.75" customHeight="1" x14ac:dyDescent="0.2">
      <c r="A19" s="325" t="s">
        <v>58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7" t="s">
        <v>58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289"/>
      <c r="Y20" s="289"/>
    </row>
    <row r="21" spans="1:29" ht="14.25" customHeight="1" x14ac:dyDescent="0.25">
      <c r="A21" s="320" t="s">
        <v>59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09">
        <v>4607091389258</v>
      </c>
      <c r="E22" s="310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544" t="s">
        <v>63</v>
      </c>
      <c r="N22" s="312"/>
      <c r="O22" s="312"/>
      <c r="P22" s="312"/>
      <c r="Q22" s="310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19"/>
      <c r="M23" s="315" t="s">
        <v>65</v>
      </c>
      <c r="N23" s="316"/>
      <c r="O23" s="316"/>
      <c r="P23" s="316"/>
      <c r="Q23" s="316"/>
      <c r="R23" s="316"/>
      <c r="S23" s="317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19"/>
      <c r="M24" s="315" t="s">
        <v>65</v>
      </c>
      <c r="N24" s="316"/>
      <c r="O24" s="316"/>
      <c r="P24" s="316"/>
      <c r="Q24" s="316"/>
      <c r="R24" s="316"/>
      <c r="S24" s="317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20" t="s">
        <v>67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09">
        <v>4607091383881</v>
      </c>
      <c r="E26" s="310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5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0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09">
        <v>4607091388237</v>
      </c>
      <c r="E27" s="310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5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0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09">
        <v>4607091383935</v>
      </c>
      <c r="E28" s="310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5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0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09">
        <v>4680115881853</v>
      </c>
      <c r="E29" s="310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541" t="s">
        <v>76</v>
      </c>
      <c r="N29" s="312"/>
      <c r="O29" s="312"/>
      <c r="P29" s="312"/>
      <c r="Q29" s="310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09">
        <v>4607091383911</v>
      </c>
      <c r="E30" s="310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0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09">
        <v>4607091388244</v>
      </c>
      <c r="E31" s="310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54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0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18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19"/>
      <c r="M32" s="315" t="s">
        <v>65</v>
      </c>
      <c r="N32" s="316"/>
      <c r="O32" s="316"/>
      <c r="P32" s="316"/>
      <c r="Q32" s="316"/>
      <c r="R32" s="316"/>
      <c r="S32" s="317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19"/>
      <c r="M33" s="315" t="s">
        <v>65</v>
      </c>
      <c r="N33" s="316"/>
      <c r="O33" s="316"/>
      <c r="P33" s="316"/>
      <c r="Q33" s="316"/>
      <c r="R33" s="316"/>
      <c r="S33" s="317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20" t="s">
        <v>81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09">
        <v>4607091388503</v>
      </c>
      <c r="E35" s="310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0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09">
        <v>4680115880139</v>
      </c>
      <c r="E36" s="310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53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0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19"/>
      <c r="M37" s="315" t="s">
        <v>65</v>
      </c>
      <c r="N37" s="316"/>
      <c r="O37" s="316"/>
      <c r="P37" s="316"/>
      <c r="Q37" s="316"/>
      <c r="R37" s="316"/>
      <c r="S37" s="317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19"/>
      <c r="M38" s="315" t="s">
        <v>65</v>
      </c>
      <c r="N38" s="316"/>
      <c r="O38" s="316"/>
      <c r="P38" s="316"/>
      <c r="Q38" s="316"/>
      <c r="R38" s="316"/>
      <c r="S38" s="317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20" t="s">
        <v>89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09">
        <v>4607091388282</v>
      </c>
      <c r="E40" s="310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5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0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18"/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19"/>
      <c r="M41" s="315" t="s">
        <v>65</v>
      </c>
      <c r="N41" s="316"/>
      <c r="O41" s="316"/>
      <c r="P41" s="316"/>
      <c r="Q41" s="316"/>
      <c r="R41" s="316"/>
      <c r="S41" s="317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19"/>
      <c r="M42" s="315" t="s">
        <v>65</v>
      </c>
      <c r="N42" s="316"/>
      <c r="O42" s="316"/>
      <c r="P42" s="316"/>
      <c r="Q42" s="316"/>
      <c r="R42" s="316"/>
      <c r="S42" s="317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20" t="s">
        <v>93</v>
      </c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09">
        <v>4607091389111</v>
      </c>
      <c r="E44" s="310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53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0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18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19"/>
      <c r="M45" s="315" t="s">
        <v>65</v>
      </c>
      <c r="N45" s="316"/>
      <c r="O45" s="316"/>
      <c r="P45" s="316"/>
      <c r="Q45" s="316"/>
      <c r="R45" s="316"/>
      <c r="S45" s="317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19"/>
      <c r="M46" s="315" t="s">
        <v>65</v>
      </c>
      <c r="N46" s="316"/>
      <c r="O46" s="316"/>
      <c r="P46" s="316"/>
      <c r="Q46" s="316"/>
      <c r="R46" s="316"/>
      <c r="S46" s="317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25" t="s">
        <v>96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7" t="s">
        <v>97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289"/>
      <c r="Y48" s="289"/>
    </row>
    <row r="49" spans="1:29" ht="14.25" customHeight="1" x14ac:dyDescent="0.25">
      <c r="A49" s="320" t="s">
        <v>98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09">
        <v>4680115881440</v>
      </c>
      <c r="E50" s="310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0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09">
        <v>4680115881433</v>
      </c>
      <c r="E51" s="310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5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0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19"/>
      <c r="M52" s="315" t="s">
        <v>65</v>
      </c>
      <c r="N52" s="316"/>
      <c r="O52" s="316"/>
      <c r="P52" s="316"/>
      <c r="Q52" s="316"/>
      <c r="R52" s="316"/>
      <c r="S52" s="317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19"/>
      <c r="M53" s="315" t="s">
        <v>65</v>
      </c>
      <c r="N53" s="316"/>
      <c r="O53" s="316"/>
      <c r="P53" s="316"/>
      <c r="Q53" s="316"/>
      <c r="R53" s="316"/>
      <c r="S53" s="317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27" t="s">
        <v>104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289"/>
      <c r="Y54" s="289"/>
    </row>
    <row r="55" spans="1:29" ht="14.25" customHeight="1" x14ac:dyDescent="0.25">
      <c r="A55" s="320" t="s">
        <v>105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09">
        <v>4680115881426</v>
      </c>
      <c r="E56" s="310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0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09">
        <v>4680115881419</v>
      </c>
      <c r="E57" s="310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53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0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09">
        <v>4680115881525</v>
      </c>
      <c r="E58" s="310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529" t="s">
        <v>112</v>
      </c>
      <c r="N58" s="312"/>
      <c r="O58" s="312"/>
      <c r="P58" s="312"/>
      <c r="Q58" s="310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18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19"/>
      <c r="M59" s="315" t="s">
        <v>65</v>
      </c>
      <c r="N59" s="316"/>
      <c r="O59" s="316"/>
      <c r="P59" s="316"/>
      <c r="Q59" s="316"/>
      <c r="R59" s="316"/>
      <c r="S59" s="317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19"/>
      <c r="M60" s="315" t="s">
        <v>65</v>
      </c>
      <c r="N60" s="316"/>
      <c r="O60" s="316"/>
      <c r="P60" s="316"/>
      <c r="Q60" s="316"/>
      <c r="R60" s="316"/>
      <c r="S60" s="317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27" t="s">
        <v>96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289"/>
      <c r="Y61" s="289"/>
    </row>
    <row r="62" spans="1:29" ht="14.25" customHeight="1" x14ac:dyDescent="0.25">
      <c r="A62" s="320" t="s">
        <v>105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09">
        <v>4607091382945</v>
      </c>
      <c r="E63" s="310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53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0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09">
        <v>4607091385670</v>
      </c>
      <c r="E64" s="310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5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0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09">
        <v>4680115881327</v>
      </c>
      <c r="E65" s="310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5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0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09">
        <v>4607091388312</v>
      </c>
      <c r="E66" s="310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52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0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09">
        <v>4680115882133</v>
      </c>
      <c r="E67" s="310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527" t="s">
        <v>124</v>
      </c>
      <c r="N67" s="312"/>
      <c r="O67" s="312"/>
      <c r="P67" s="312"/>
      <c r="Q67" s="310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09">
        <v>4607091382952</v>
      </c>
      <c r="E68" s="310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0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09">
        <v>4607091385687</v>
      </c>
      <c r="E69" s="310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5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0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09">
        <v>4607091384604</v>
      </c>
      <c r="E70" s="310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0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09">
        <v>4680115880283</v>
      </c>
      <c r="E71" s="310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0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09">
        <v>4680115881518</v>
      </c>
      <c r="E72" s="310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0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09">
        <v>4607091381986</v>
      </c>
      <c r="E73" s="310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52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2"/>
      <c r="O73" s="312"/>
      <c r="P73" s="312"/>
      <c r="Q73" s="310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09">
        <v>4680115881303</v>
      </c>
      <c r="E74" s="310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2"/>
      <c r="O74" s="312"/>
      <c r="P74" s="312"/>
      <c r="Q74" s="310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09">
        <v>4607091388466</v>
      </c>
      <c r="E75" s="310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0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09">
        <v>4680115880269</v>
      </c>
      <c r="E76" s="310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0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09">
        <v>4680115880429</v>
      </c>
      <c r="E77" s="310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0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09">
        <v>4680115881457</v>
      </c>
      <c r="E78" s="310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0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18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19"/>
      <c r="M79" s="315" t="s">
        <v>65</v>
      </c>
      <c r="N79" s="316"/>
      <c r="O79" s="316"/>
      <c r="P79" s="316"/>
      <c r="Q79" s="316"/>
      <c r="R79" s="316"/>
      <c r="S79" s="317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19"/>
      <c r="M80" s="315" t="s">
        <v>65</v>
      </c>
      <c r="N80" s="316"/>
      <c r="O80" s="316"/>
      <c r="P80" s="316"/>
      <c r="Q80" s="316"/>
      <c r="R80" s="316"/>
      <c r="S80" s="317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20" t="s">
        <v>98</v>
      </c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09">
        <v>4607091388442</v>
      </c>
      <c r="E82" s="310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5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0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09">
        <v>4607091384789</v>
      </c>
      <c r="E83" s="310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512" t="s">
        <v>152</v>
      </c>
      <c r="N83" s="312"/>
      <c r="O83" s="312"/>
      <c r="P83" s="312"/>
      <c r="Q83" s="310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09">
        <v>4680115881488</v>
      </c>
      <c r="E84" s="310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0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09">
        <v>4607091384765</v>
      </c>
      <c r="E85" s="310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508" t="s">
        <v>157</v>
      </c>
      <c r="N85" s="312"/>
      <c r="O85" s="312"/>
      <c r="P85" s="312"/>
      <c r="Q85" s="310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09">
        <v>4680115880658</v>
      </c>
      <c r="E86" s="310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0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09">
        <v>4607091381962</v>
      </c>
      <c r="E87" s="310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0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18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19"/>
      <c r="M88" s="315" t="s">
        <v>65</v>
      </c>
      <c r="N88" s="316"/>
      <c r="O88" s="316"/>
      <c r="P88" s="316"/>
      <c r="Q88" s="316"/>
      <c r="R88" s="316"/>
      <c r="S88" s="317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19"/>
      <c r="M89" s="315" t="s">
        <v>65</v>
      </c>
      <c r="N89" s="316"/>
      <c r="O89" s="316"/>
      <c r="P89" s="316"/>
      <c r="Q89" s="316"/>
      <c r="R89" s="316"/>
      <c r="S89" s="317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20" t="s">
        <v>59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09">
        <v>4607091387667</v>
      </c>
      <c r="E91" s="310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0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09">
        <v>4607091387636</v>
      </c>
      <c r="E92" s="310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0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09">
        <v>4607091384727</v>
      </c>
      <c r="E93" s="310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5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0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09">
        <v>4607091386745</v>
      </c>
      <c r="E94" s="310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50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0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09">
        <v>4607091382426</v>
      </c>
      <c r="E95" s="310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0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09">
        <v>4607091386547</v>
      </c>
      <c r="E96" s="310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0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09">
        <v>4607091384703</v>
      </c>
      <c r="E97" s="310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50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0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09">
        <v>4607091384734</v>
      </c>
      <c r="E98" s="310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50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0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09">
        <v>4607091382464</v>
      </c>
      <c r="E99" s="310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0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18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19"/>
      <c r="M100" s="315" t="s">
        <v>65</v>
      </c>
      <c r="N100" s="316"/>
      <c r="O100" s="316"/>
      <c r="P100" s="316"/>
      <c r="Q100" s="316"/>
      <c r="R100" s="316"/>
      <c r="S100" s="317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19"/>
      <c r="M101" s="315" t="s">
        <v>65</v>
      </c>
      <c r="N101" s="316"/>
      <c r="O101" s="316"/>
      <c r="P101" s="316"/>
      <c r="Q101" s="316"/>
      <c r="R101" s="316"/>
      <c r="S101" s="317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20" t="s">
        <v>67</v>
      </c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09">
        <v>4607091386967</v>
      </c>
      <c r="E103" s="310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96" t="s">
        <v>182</v>
      </c>
      <c r="N103" s="312"/>
      <c r="O103" s="312"/>
      <c r="P103" s="312"/>
      <c r="Q103" s="310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09">
        <v>4607091385304</v>
      </c>
      <c r="E104" s="310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0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09">
        <v>4607091386264</v>
      </c>
      <c r="E105" s="310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0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09">
        <v>4607091385731</v>
      </c>
      <c r="E106" s="310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92" t="s">
        <v>189</v>
      </c>
      <c r="N106" s="312"/>
      <c r="O106" s="312"/>
      <c r="P106" s="312"/>
      <c r="Q106" s="310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09">
        <v>4680115880214</v>
      </c>
      <c r="E107" s="310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93" t="s">
        <v>192</v>
      </c>
      <c r="N107" s="312"/>
      <c r="O107" s="312"/>
      <c r="P107" s="312"/>
      <c r="Q107" s="310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09">
        <v>4680115880894</v>
      </c>
      <c r="E108" s="310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94" t="s">
        <v>195</v>
      </c>
      <c r="N108" s="312"/>
      <c r="O108" s="312"/>
      <c r="P108" s="312"/>
      <c r="Q108" s="310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09">
        <v>4607091385427</v>
      </c>
      <c r="E109" s="310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0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18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19"/>
      <c r="M110" s="315" t="s">
        <v>65</v>
      </c>
      <c r="N110" s="316"/>
      <c r="O110" s="316"/>
      <c r="P110" s="316"/>
      <c r="Q110" s="316"/>
      <c r="R110" s="316"/>
      <c r="S110" s="317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19"/>
      <c r="M111" s="315" t="s">
        <v>65</v>
      </c>
      <c r="N111" s="316"/>
      <c r="O111" s="316"/>
      <c r="P111" s="316"/>
      <c r="Q111" s="316"/>
      <c r="R111" s="316"/>
      <c r="S111" s="317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20" t="s">
        <v>198</v>
      </c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09">
        <v>4607091383065</v>
      </c>
      <c r="E113" s="310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0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09">
        <v>4607091380699</v>
      </c>
      <c r="E114" s="310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8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0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09">
        <v>4680115880238</v>
      </c>
      <c r="E115" s="310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90" t="s">
        <v>205</v>
      </c>
      <c r="N115" s="312"/>
      <c r="O115" s="312"/>
      <c r="P115" s="312"/>
      <c r="Q115" s="310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09">
        <v>4607091385922</v>
      </c>
      <c r="E116" s="310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91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2"/>
      <c r="O116" s="312"/>
      <c r="P116" s="312"/>
      <c r="Q116" s="310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18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19"/>
      <c r="M117" s="315" t="s">
        <v>65</v>
      </c>
      <c r="N117" s="316"/>
      <c r="O117" s="316"/>
      <c r="P117" s="316"/>
      <c r="Q117" s="316"/>
      <c r="R117" s="316"/>
      <c r="S117" s="317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19"/>
      <c r="M118" s="315" t="s">
        <v>65</v>
      </c>
      <c r="N118" s="316"/>
      <c r="O118" s="316"/>
      <c r="P118" s="316"/>
      <c r="Q118" s="316"/>
      <c r="R118" s="316"/>
      <c r="S118" s="317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27" t="s">
        <v>208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289"/>
      <c r="Y119" s="289"/>
    </row>
    <row r="120" spans="1:29" ht="14.25" customHeight="1" x14ac:dyDescent="0.25">
      <c r="A120" s="320" t="s">
        <v>67</v>
      </c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09">
        <v>4607091385168</v>
      </c>
      <c r="E121" s="310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0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09">
        <v>4607091383256</v>
      </c>
      <c r="E122" s="310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0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09">
        <v>4607091385748</v>
      </c>
      <c r="E123" s="310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0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09">
        <v>4607091384581</v>
      </c>
      <c r="E124" s="310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0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18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19"/>
      <c r="M125" s="315" t="s">
        <v>65</v>
      </c>
      <c r="N125" s="316"/>
      <c r="O125" s="316"/>
      <c r="P125" s="316"/>
      <c r="Q125" s="316"/>
      <c r="R125" s="316"/>
      <c r="S125" s="317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19"/>
      <c r="M126" s="315" t="s">
        <v>65</v>
      </c>
      <c r="N126" s="316"/>
      <c r="O126" s="316"/>
      <c r="P126" s="316"/>
      <c r="Q126" s="316"/>
      <c r="R126" s="316"/>
      <c r="S126" s="317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25" t="s">
        <v>217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7" t="s">
        <v>218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289"/>
      <c r="Y128" s="289"/>
    </row>
    <row r="129" spans="1:29" ht="14.25" customHeight="1" x14ac:dyDescent="0.25">
      <c r="A129" s="320" t="s">
        <v>105</v>
      </c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09">
        <v>4607091383423</v>
      </c>
      <c r="E130" s="310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0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09">
        <v>4607091381405</v>
      </c>
      <c r="E131" s="310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0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09">
        <v>4607091386516</v>
      </c>
      <c r="E132" s="310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0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18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19"/>
      <c r="M133" s="315" t="s">
        <v>65</v>
      </c>
      <c r="N133" s="316"/>
      <c r="O133" s="316"/>
      <c r="P133" s="316"/>
      <c r="Q133" s="316"/>
      <c r="R133" s="316"/>
      <c r="S133" s="317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19"/>
      <c r="M134" s="315" t="s">
        <v>65</v>
      </c>
      <c r="N134" s="316"/>
      <c r="O134" s="316"/>
      <c r="P134" s="316"/>
      <c r="Q134" s="316"/>
      <c r="R134" s="316"/>
      <c r="S134" s="317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27" t="s">
        <v>225</v>
      </c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289"/>
      <c r="Y135" s="289"/>
    </row>
    <row r="136" spans="1:29" ht="14.25" customHeight="1" x14ac:dyDescent="0.25">
      <c r="A136" s="320" t="s">
        <v>105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09">
        <v>4680115881402</v>
      </c>
      <c r="E137" s="310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77" t="s">
        <v>228</v>
      </c>
      <c r="N137" s="312"/>
      <c r="O137" s="312"/>
      <c r="P137" s="312"/>
      <c r="Q137" s="310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09">
        <v>4607091387445</v>
      </c>
      <c r="E138" s="310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0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09">
        <v>4607091386004</v>
      </c>
      <c r="E139" s="310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0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09">
        <v>4607091386004</v>
      </c>
      <c r="E140" s="310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0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09">
        <v>4607091386073</v>
      </c>
      <c r="E141" s="310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0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09">
        <v>4607091387322</v>
      </c>
      <c r="E142" s="310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0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09">
        <v>4607091387322</v>
      </c>
      <c r="E143" s="310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0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09">
        <v>4607091387377</v>
      </c>
      <c r="E144" s="310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0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09">
        <v>4607091387353</v>
      </c>
      <c r="E145" s="310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2"/>
      <c r="O145" s="312"/>
      <c r="P145" s="312"/>
      <c r="Q145" s="310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09">
        <v>4607091386011</v>
      </c>
      <c r="E146" s="310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2"/>
      <c r="O146" s="312"/>
      <c r="P146" s="312"/>
      <c r="Q146" s="310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09">
        <v>4607091387308</v>
      </c>
      <c r="E147" s="310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2"/>
      <c r="O147" s="312"/>
      <c r="P147" s="312"/>
      <c r="Q147" s="310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09">
        <v>4607091387339</v>
      </c>
      <c r="E148" s="310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2"/>
      <c r="O148" s="312"/>
      <c r="P148" s="312"/>
      <c r="Q148" s="310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09">
        <v>4680115881938</v>
      </c>
      <c r="E149" s="310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70" t="s">
        <v>253</v>
      </c>
      <c r="N149" s="312"/>
      <c r="O149" s="312"/>
      <c r="P149" s="312"/>
      <c r="Q149" s="310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09">
        <v>4680115881396</v>
      </c>
      <c r="E150" s="310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71" t="s">
        <v>256</v>
      </c>
      <c r="N150" s="312"/>
      <c r="O150" s="312"/>
      <c r="P150" s="312"/>
      <c r="Q150" s="310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09">
        <v>4607091387346</v>
      </c>
      <c r="E151" s="310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2"/>
      <c r="O151" s="312"/>
      <c r="P151" s="312"/>
      <c r="Q151" s="310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09">
        <v>4607091389807</v>
      </c>
      <c r="E152" s="310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2"/>
      <c r="O152" s="312"/>
      <c r="P152" s="312"/>
      <c r="Q152" s="310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18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19"/>
      <c r="M153" s="315" t="s">
        <v>65</v>
      </c>
      <c r="N153" s="316"/>
      <c r="O153" s="316"/>
      <c r="P153" s="316"/>
      <c r="Q153" s="316"/>
      <c r="R153" s="316"/>
      <c r="S153" s="317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19"/>
      <c r="M154" s="315" t="s">
        <v>65</v>
      </c>
      <c r="N154" s="316"/>
      <c r="O154" s="316"/>
      <c r="P154" s="316"/>
      <c r="Q154" s="316"/>
      <c r="R154" s="316"/>
      <c r="S154" s="317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20" t="s">
        <v>98</v>
      </c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09">
        <v>4680115881914</v>
      </c>
      <c r="E156" s="310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66" t="s">
        <v>263</v>
      </c>
      <c r="N156" s="312"/>
      <c r="O156" s="312"/>
      <c r="P156" s="312"/>
      <c r="Q156" s="310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09">
        <v>4680115880764</v>
      </c>
      <c r="E157" s="310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61" t="s">
        <v>266</v>
      </c>
      <c r="N157" s="312"/>
      <c r="O157" s="312"/>
      <c r="P157" s="312"/>
      <c r="Q157" s="310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18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19"/>
      <c r="M158" s="315" t="s">
        <v>65</v>
      </c>
      <c r="N158" s="316"/>
      <c r="O158" s="316"/>
      <c r="P158" s="316"/>
      <c r="Q158" s="316"/>
      <c r="R158" s="316"/>
      <c r="S158" s="317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19"/>
      <c r="M159" s="315" t="s">
        <v>65</v>
      </c>
      <c r="N159" s="316"/>
      <c r="O159" s="316"/>
      <c r="P159" s="316"/>
      <c r="Q159" s="316"/>
      <c r="R159" s="316"/>
      <c r="S159" s="317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20" t="s">
        <v>59</v>
      </c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09">
        <v>4607091387193</v>
      </c>
      <c r="E161" s="310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2"/>
      <c r="O161" s="312"/>
      <c r="P161" s="312"/>
      <c r="Q161" s="310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09">
        <v>4607091387230</v>
      </c>
      <c r="E162" s="310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2"/>
      <c r="O162" s="312"/>
      <c r="P162" s="312"/>
      <c r="Q162" s="310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09">
        <v>4680115880993</v>
      </c>
      <c r="E163" s="310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5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2"/>
      <c r="O163" s="312"/>
      <c r="P163" s="312"/>
      <c r="Q163" s="310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09">
        <v>4680115881761</v>
      </c>
      <c r="E164" s="310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57" t="s">
        <v>275</v>
      </c>
      <c r="N164" s="312"/>
      <c r="O164" s="312"/>
      <c r="P164" s="312"/>
      <c r="Q164" s="310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09">
        <v>4680115881563</v>
      </c>
      <c r="E165" s="310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5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2"/>
      <c r="O165" s="312"/>
      <c r="P165" s="312"/>
      <c r="Q165" s="310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09">
        <v>4680115882683</v>
      </c>
      <c r="E166" s="310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59" t="s">
        <v>280</v>
      </c>
      <c r="N166" s="312"/>
      <c r="O166" s="312"/>
      <c r="P166" s="312"/>
      <c r="Q166" s="310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09">
        <v>4680115882690</v>
      </c>
      <c r="E167" s="310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0" t="s">
        <v>283</v>
      </c>
      <c r="N167" s="312"/>
      <c r="O167" s="312"/>
      <c r="P167" s="312"/>
      <c r="Q167" s="310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09">
        <v>4680115882669</v>
      </c>
      <c r="E168" s="310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51" t="s">
        <v>286</v>
      </c>
      <c r="N168" s="312"/>
      <c r="O168" s="312"/>
      <c r="P168" s="312"/>
      <c r="Q168" s="310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09">
        <v>4680115882676</v>
      </c>
      <c r="E169" s="310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52" t="s">
        <v>289</v>
      </c>
      <c r="N169" s="312"/>
      <c r="O169" s="312"/>
      <c r="P169" s="312"/>
      <c r="Q169" s="310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09">
        <v>4607091387285</v>
      </c>
      <c r="E170" s="310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2"/>
      <c r="O170" s="312"/>
      <c r="P170" s="312"/>
      <c r="Q170" s="310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09">
        <v>4680115880986</v>
      </c>
      <c r="E171" s="310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2"/>
      <c r="O171" s="312"/>
      <c r="P171" s="312"/>
      <c r="Q171" s="310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09">
        <v>4680115880207</v>
      </c>
      <c r="E172" s="310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2"/>
      <c r="O172" s="312"/>
      <c r="P172" s="312"/>
      <c r="Q172" s="310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09">
        <v>4680115881785</v>
      </c>
      <c r="E173" s="310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47" t="s">
        <v>298</v>
      </c>
      <c r="N173" s="312"/>
      <c r="O173" s="312"/>
      <c r="P173" s="312"/>
      <c r="Q173" s="310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09">
        <v>4680115881679</v>
      </c>
      <c r="E174" s="310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4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2"/>
      <c r="O174" s="312"/>
      <c r="P174" s="312"/>
      <c r="Q174" s="310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09">
        <v>4680115880191</v>
      </c>
      <c r="E175" s="310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4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2"/>
      <c r="O175" s="312"/>
      <c r="P175" s="312"/>
      <c r="Q175" s="310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09">
        <v>4607091389845</v>
      </c>
      <c r="E176" s="310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2"/>
      <c r="O176" s="312"/>
      <c r="P176" s="312"/>
      <c r="Q176" s="310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18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19"/>
      <c r="M177" s="315" t="s">
        <v>65</v>
      </c>
      <c r="N177" s="316"/>
      <c r="O177" s="316"/>
      <c r="P177" s="316"/>
      <c r="Q177" s="316"/>
      <c r="R177" s="316"/>
      <c r="S177" s="317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19"/>
      <c r="M178" s="315" t="s">
        <v>65</v>
      </c>
      <c r="N178" s="316"/>
      <c r="O178" s="316"/>
      <c r="P178" s="316"/>
      <c r="Q178" s="316"/>
      <c r="R178" s="316"/>
      <c r="S178" s="317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20" t="s">
        <v>67</v>
      </c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09">
        <v>4680115881556</v>
      </c>
      <c r="E180" s="310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43" t="s">
        <v>307</v>
      </c>
      <c r="N180" s="312"/>
      <c r="O180" s="312"/>
      <c r="P180" s="312"/>
      <c r="Q180" s="310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09">
        <v>4607091387766</v>
      </c>
      <c r="E181" s="310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2"/>
      <c r="O181" s="312"/>
      <c r="P181" s="312"/>
      <c r="Q181" s="310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09">
        <v>4607091387957</v>
      </c>
      <c r="E182" s="310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2"/>
      <c r="O182" s="312"/>
      <c r="P182" s="312"/>
      <c r="Q182" s="310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09">
        <v>4607091387964</v>
      </c>
      <c r="E183" s="310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2"/>
      <c r="O183" s="312"/>
      <c r="P183" s="312"/>
      <c r="Q183" s="310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09">
        <v>4680115880573</v>
      </c>
      <c r="E184" s="310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38" t="s">
        <v>316</v>
      </c>
      <c r="N184" s="312"/>
      <c r="O184" s="312"/>
      <c r="P184" s="312"/>
      <c r="Q184" s="310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09">
        <v>4680115881594</v>
      </c>
      <c r="E185" s="310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39" t="s">
        <v>319</v>
      </c>
      <c r="N185" s="312"/>
      <c r="O185" s="312"/>
      <c r="P185" s="312"/>
      <c r="Q185" s="310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09">
        <v>4680115881587</v>
      </c>
      <c r="E186" s="310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40" t="s">
        <v>322</v>
      </c>
      <c r="N186" s="312"/>
      <c r="O186" s="312"/>
      <c r="P186" s="312"/>
      <c r="Q186" s="310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09">
        <v>4680115880962</v>
      </c>
      <c r="E187" s="310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41" t="s">
        <v>325</v>
      </c>
      <c r="N187" s="312"/>
      <c r="O187" s="312"/>
      <c r="P187" s="312"/>
      <c r="Q187" s="310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09">
        <v>4680115881617</v>
      </c>
      <c r="E188" s="310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42" t="s">
        <v>328</v>
      </c>
      <c r="N188" s="312"/>
      <c r="O188" s="312"/>
      <c r="P188" s="312"/>
      <c r="Q188" s="310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09">
        <v>4680115881228</v>
      </c>
      <c r="E189" s="310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3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2"/>
      <c r="O189" s="312"/>
      <c r="P189" s="312"/>
      <c r="Q189" s="310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09">
        <v>4680115881037</v>
      </c>
      <c r="E190" s="310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34" t="s">
        <v>333</v>
      </c>
      <c r="N190" s="312"/>
      <c r="O190" s="312"/>
      <c r="P190" s="312"/>
      <c r="Q190" s="310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09">
        <v>4680115881211</v>
      </c>
      <c r="E191" s="310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35" t="s">
        <v>336</v>
      </c>
      <c r="N191" s="312"/>
      <c r="O191" s="312"/>
      <c r="P191" s="312"/>
      <c r="Q191" s="310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09">
        <v>4680115881020</v>
      </c>
      <c r="E192" s="310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36" t="s">
        <v>339</v>
      </c>
      <c r="N192" s="312"/>
      <c r="O192" s="312"/>
      <c r="P192" s="312"/>
      <c r="Q192" s="310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09">
        <v>4607091381672</v>
      </c>
      <c r="E193" s="310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2"/>
      <c r="O193" s="312"/>
      <c r="P193" s="312"/>
      <c r="Q193" s="310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09">
        <v>4607091387537</v>
      </c>
      <c r="E194" s="310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2"/>
      <c r="O194" s="312"/>
      <c r="P194" s="312"/>
      <c r="Q194" s="310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09">
        <v>4607091387513</v>
      </c>
      <c r="E195" s="310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2"/>
      <c r="O195" s="312"/>
      <c r="P195" s="312"/>
      <c r="Q195" s="310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09">
        <v>4680115882195</v>
      </c>
      <c r="E196" s="310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30" t="s">
        <v>348</v>
      </c>
      <c r="N196" s="312"/>
      <c r="O196" s="312"/>
      <c r="P196" s="312"/>
      <c r="Q196" s="310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09">
        <v>4680115880092</v>
      </c>
      <c r="E197" s="310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31" t="s">
        <v>351</v>
      </c>
      <c r="N197" s="312"/>
      <c r="O197" s="312"/>
      <c r="P197" s="312"/>
      <c r="Q197" s="310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09">
        <v>4680115880221</v>
      </c>
      <c r="E198" s="310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32" t="s">
        <v>354</v>
      </c>
      <c r="N198" s="312"/>
      <c r="O198" s="312"/>
      <c r="P198" s="312"/>
      <c r="Q198" s="310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09">
        <v>4680115880504</v>
      </c>
      <c r="E199" s="310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2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2"/>
      <c r="O199" s="312"/>
      <c r="P199" s="312"/>
      <c r="Q199" s="310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09">
        <v>4680115882164</v>
      </c>
      <c r="E200" s="310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26" t="s">
        <v>359</v>
      </c>
      <c r="N200" s="312"/>
      <c r="O200" s="312"/>
      <c r="P200" s="312"/>
      <c r="Q200" s="310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18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19"/>
      <c r="M201" s="315" t="s">
        <v>65</v>
      </c>
      <c r="N201" s="316"/>
      <c r="O201" s="316"/>
      <c r="P201" s="316"/>
      <c r="Q201" s="316"/>
      <c r="R201" s="316"/>
      <c r="S201" s="317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6"/>
      <c r="Y201" s="296"/>
    </row>
    <row r="202" spans="1:29" x14ac:dyDescent="0.2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19"/>
      <c r="M202" s="315" t="s">
        <v>65</v>
      </c>
      <c r="N202" s="316"/>
      <c r="O202" s="316"/>
      <c r="P202" s="316"/>
      <c r="Q202" s="316"/>
      <c r="R202" s="316"/>
      <c r="S202" s="317"/>
      <c r="T202" s="38" t="s">
        <v>64</v>
      </c>
      <c r="U202" s="295">
        <f>IFERROR(SUM(U180:U200),"0")</f>
        <v>0</v>
      </c>
      <c r="V202" s="295">
        <f>IFERROR(SUM(V180:V200),"0")</f>
        <v>0</v>
      </c>
      <c r="W202" s="38"/>
      <c r="X202" s="296"/>
      <c r="Y202" s="296"/>
    </row>
    <row r="203" spans="1:29" ht="14.25" customHeight="1" x14ac:dyDescent="0.25">
      <c r="A203" s="320" t="s">
        <v>198</v>
      </c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09">
        <v>4607091380880</v>
      </c>
      <c r="E204" s="310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2"/>
      <c r="O204" s="312"/>
      <c r="P204" s="312"/>
      <c r="Q204" s="310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09">
        <v>4607091384482</v>
      </c>
      <c r="E205" s="310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2"/>
      <c r="O205" s="312"/>
      <c r="P205" s="312"/>
      <c r="Q205" s="310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09">
        <v>4607091380897</v>
      </c>
      <c r="E206" s="310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2"/>
      <c r="O206" s="312"/>
      <c r="P206" s="312"/>
      <c r="Q206" s="310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09">
        <v>4680115880801</v>
      </c>
      <c r="E207" s="310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422" t="s">
        <v>368</v>
      </c>
      <c r="N207" s="312"/>
      <c r="O207" s="312"/>
      <c r="P207" s="312"/>
      <c r="Q207" s="310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09">
        <v>4680115880818</v>
      </c>
      <c r="E208" s="310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423" t="s">
        <v>371</v>
      </c>
      <c r="N208" s="312"/>
      <c r="O208" s="312"/>
      <c r="P208" s="312"/>
      <c r="Q208" s="310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09">
        <v>4680115880368</v>
      </c>
      <c r="E209" s="310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424" t="s">
        <v>374</v>
      </c>
      <c r="N209" s="312"/>
      <c r="O209" s="312"/>
      <c r="P209" s="312"/>
      <c r="Q209" s="310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18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19"/>
      <c r="M210" s="315" t="s">
        <v>65</v>
      </c>
      <c r="N210" s="316"/>
      <c r="O210" s="316"/>
      <c r="P210" s="316"/>
      <c r="Q210" s="316"/>
      <c r="R210" s="316"/>
      <c r="S210" s="317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19"/>
      <c r="M211" s="315" t="s">
        <v>65</v>
      </c>
      <c r="N211" s="316"/>
      <c r="O211" s="316"/>
      <c r="P211" s="316"/>
      <c r="Q211" s="316"/>
      <c r="R211" s="316"/>
      <c r="S211" s="317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20" t="s">
        <v>81</v>
      </c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09">
        <v>4607091388374</v>
      </c>
      <c r="E213" s="310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417" t="s">
        <v>377</v>
      </c>
      <c r="N213" s="312"/>
      <c r="O213" s="312"/>
      <c r="P213" s="312"/>
      <c r="Q213" s="310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09">
        <v>4607091388381</v>
      </c>
      <c r="E214" s="310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418" t="s">
        <v>380</v>
      </c>
      <c r="N214" s="312"/>
      <c r="O214" s="312"/>
      <c r="P214" s="312"/>
      <c r="Q214" s="310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09">
        <v>4607091388404</v>
      </c>
      <c r="E215" s="310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4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2"/>
      <c r="O215" s="312"/>
      <c r="P215" s="312"/>
      <c r="Q215" s="310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19"/>
      <c r="M216" s="315" t="s">
        <v>65</v>
      </c>
      <c r="N216" s="316"/>
      <c r="O216" s="316"/>
      <c r="P216" s="316"/>
      <c r="Q216" s="316"/>
      <c r="R216" s="316"/>
      <c r="S216" s="317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19"/>
      <c r="M217" s="315" t="s">
        <v>65</v>
      </c>
      <c r="N217" s="316"/>
      <c r="O217" s="316"/>
      <c r="P217" s="316"/>
      <c r="Q217" s="316"/>
      <c r="R217" s="316"/>
      <c r="S217" s="317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20" t="s">
        <v>383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09">
        <v>4680115880122</v>
      </c>
      <c r="E219" s="310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2"/>
      <c r="O219" s="312"/>
      <c r="P219" s="312"/>
      <c r="Q219" s="310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09">
        <v>4680115881808</v>
      </c>
      <c r="E220" s="310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415" t="s">
        <v>389</v>
      </c>
      <c r="N220" s="312"/>
      <c r="O220" s="312"/>
      <c r="P220" s="312"/>
      <c r="Q220" s="310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09">
        <v>4680115881822</v>
      </c>
      <c r="E221" s="310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416" t="s">
        <v>392</v>
      </c>
      <c r="N221" s="312"/>
      <c r="O221" s="312"/>
      <c r="P221" s="312"/>
      <c r="Q221" s="310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09">
        <v>4680115880016</v>
      </c>
      <c r="E222" s="310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4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2"/>
      <c r="O222" s="312"/>
      <c r="P222" s="312"/>
      <c r="Q222" s="310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18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19"/>
      <c r="M223" s="315" t="s">
        <v>65</v>
      </c>
      <c r="N223" s="316"/>
      <c r="O223" s="316"/>
      <c r="P223" s="316"/>
      <c r="Q223" s="316"/>
      <c r="R223" s="316"/>
      <c r="S223" s="317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19"/>
      <c r="M224" s="315" t="s">
        <v>65</v>
      </c>
      <c r="N224" s="316"/>
      <c r="O224" s="316"/>
      <c r="P224" s="316"/>
      <c r="Q224" s="316"/>
      <c r="R224" s="316"/>
      <c r="S224" s="317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27" t="s">
        <v>395</v>
      </c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289"/>
      <c r="Y225" s="289"/>
    </row>
    <row r="226" spans="1:29" ht="14.25" customHeight="1" x14ac:dyDescent="0.25">
      <c r="A226" s="320" t="s">
        <v>105</v>
      </c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09">
        <v>4607091387421</v>
      </c>
      <c r="E227" s="310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4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2"/>
      <c r="O227" s="312"/>
      <c r="P227" s="312"/>
      <c r="Q227" s="310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09">
        <v>4607091387421</v>
      </c>
      <c r="E228" s="310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4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2"/>
      <c r="O228" s="312"/>
      <c r="P228" s="312"/>
      <c r="Q228" s="310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09">
        <v>4607091387452</v>
      </c>
      <c r="E229" s="310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4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2"/>
      <c r="O229" s="312"/>
      <c r="P229" s="312"/>
      <c r="Q229" s="310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09">
        <v>4607091387452</v>
      </c>
      <c r="E230" s="310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2"/>
      <c r="O230" s="312"/>
      <c r="P230" s="312"/>
      <c r="Q230" s="310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09">
        <v>4607091385984</v>
      </c>
      <c r="E231" s="310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4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2"/>
      <c r="O231" s="312"/>
      <c r="P231" s="312"/>
      <c r="Q231" s="310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09">
        <v>4607091387438</v>
      </c>
      <c r="E232" s="310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2"/>
      <c r="O232" s="312"/>
      <c r="P232" s="312"/>
      <c r="Q232" s="310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09">
        <v>4607091387469</v>
      </c>
      <c r="E233" s="310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2"/>
      <c r="O233" s="312"/>
      <c r="P233" s="312"/>
      <c r="Q233" s="310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18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19"/>
      <c r="M234" s="315" t="s">
        <v>65</v>
      </c>
      <c r="N234" s="316"/>
      <c r="O234" s="316"/>
      <c r="P234" s="316"/>
      <c r="Q234" s="316"/>
      <c r="R234" s="316"/>
      <c r="S234" s="317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19"/>
      <c r="M235" s="315" t="s">
        <v>65</v>
      </c>
      <c r="N235" s="316"/>
      <c r="O235" s="316"/>
      <c r="P235" s="316"/>
      <c r="Q235" s="316"/>
      <c r="R235" s="316"/>
      <c r="S235" s="317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20" t="s">
        <v>59</v>
      </c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09">
        <v>4607091387292</v>
      </c>
      <c r="E237" s="310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2"/>
      <c r="O237" s="312"/>
      <c r="P237" s="312"/>
      <c r="Q237" s="310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09">
        <v>4607091387315</v>
      </c>
      <c r="E238" s="310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2"/>
      <c r="O238" s="312"/>
      <c r="P238" s="312"/>
      <c r="Q238" s="310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18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19"/>
      <c r="M239" s="315" t="s">
        <v>65</v>
      </c>
      <c r="N239" s="316"/>
      <c r="O239" s="316"/>
      <c r="P239" s="316"/>
      <c r="Q239" s="316"/>
      <c r="R239" s="316"/>
      <c r="S239" s="317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19"/>
      <c r="M240" s="315" t="s">
        <v>65</v>
      </c>
      <c r="N240" s="316"/>
      <c r="O240" s="316"/>
      <c r="P240" s="316"/>
      <c r="Q240" s="316"/>
      <c r="R240" s="316"/>
      <c r="S240" s="317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27" t="s">
        <v>412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289"/>
      <c r="Y241" s="289"/>
    </row>
    <row r="242" spans="1:29" ht="14.25" customHeight="1" x14ac:dyDescent="0.25">
      <c r="A242" s="320" t="s">
        <v>59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09">
        <v>4607091383232</v>
      </c>
      <c r="E243" s="310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40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2"/>
      <c r="O243" s="312"/>
      <c r="P243" s="312"/>
      <c r="Q243" s="310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09">
        <v>4607091383836</v>
      </c>
      <c r="E244" s="310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2"/>
      <c r="O244" s="312"/>
      <c r="P244" s="312"/>
      <c r="Q244" s="310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18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19"/>
      <c r="M245" s="315" t="s">
        <v>65</v>
      </c>
      <c r="N245" s="316"/>
      <c r="O245" s="316"/>
      <c r="P245" s="316"/>
      <c r="Q245" s="316"/>
      <c r="R245" s="316"/>
      <c r="S245" s="317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19"/>
      <c r="M246" s="315" t="s">
        <v>65</v>
      </c>
      <c r="N246" s="316"/>
      <c r="O246" s="316"/>
      <c r="P246" s="316"/>
      <c r="Q246" s="316"/>
      <c r="R246" s="316"/>
      <c r="S246" s="317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20" t="s">
        <v>67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09">
        <v>4607091387919</v>
      </c>
      <c r="E248" s="310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2"/>
      <c r="O248" s="312"/>
      <c r="P248" s="312"/>
      <c r="Q248" s="310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09">
        <v>4607091383942</v>
      </c>
      <c r="E249" s="310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4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2"/>
      <c r="O249" s="312"/>
      <c r="P249" s="312"/>
      <c r="Q249" s="310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09">
        <v>4607091383959</v>
      </c>
      <c r="E250" s="310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4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2"/>
      <c r="O250" s="312"/>
      <c r="P250" s="312"/>
      <c r="Q250" s="310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19"/>
      <c r="M251" s="315" t="s">
        <v>65</v>
      </c>
      <c r="N251" s="316"/>
      <c r="O251" s="316"/>
      <c r="P251" s="316"/>
      <c r="Q251" s="316"/>
      <c r="R251" s="316"/>
      <c r="S251" s="317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19"/>
      <c r="M252" s="315" t="s">
        <v>65</v>
      </c>
      <c r="N252" s="316"/>
      <c r="O252" s="316"/>
      <c r="P252" s="316"/>
      <c r="Q252" s="316"/>
      <c r="R252" s="316"/>
      <c r="S252" s="317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20" t="s">
        <v>198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09">
        <v>4607091388831</v>
      </c>
      <c r="E254" s="310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2"/>
      <c r="O254" s="312"/>
      <c r="P254" s="312"/>
      <c r="Q254" s="310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18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19"/>
      <c r="M255" s="315" t="s">
        <v>65</v>
      </c>
      <c r="N255" s="316"/>
      <c r="O255" s="316"/>
      <c r="P255" s="316"/>
      <c r="Q255" s="316"/>
      <c r="R255" s="316"/>
      <c r="S255" s="317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19"/>
      <c r="M256" s="315" t="s">
        <v>65</v>
      </c>
      <c r="N256" s="316"/>
      <c r="O256" s="316"/>
      <c r="P256" s="316"/>
      <c r="Q256" s="316"/>
      <c r="R256" s="316"/>
      <c r="S256" s="317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20" t="s">
        <v>81</v>
      </c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09">
        <v>4607091383102</v>
      </c>
      <c r="E258" s="310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2"/>
      <c r="O258" s="312"/>
      <c r="P258" s="312"/>
      <c r="Q258" s="310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18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19"/>
      <c r="M259" s="315" t="s">
        <v>65</v>
      </c>
      <c r="N259" s="316"/>
      <c r="O259" s="316"/>
      <c r="P259" s="316"/>
      <c r="Q259" s="316"/>
      <c r="R259" s="316"/>
      <c r="S259" s="317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19"/>
      <c r="M260" s="315" t="s">
        <v>65</v>
      </c>
      <c r="N260" s="316"/>
      <c r="O260" s="316"/>
      <c r="P260" s="316"/>
      <c r="Q260" s="316"/>
      <c r="R260" s="316"/>
      <c r="S260" s="317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20" t="s">
        <v>93</v>
      </c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09">
        <v>4607091389142</v>
      </c>
      <c r="E262" s="310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39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2"/>
      <c r="O262" s="312"/>
      <c r="P262" s="312"/>
      <c r="Q262" s="310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18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19"/>
      <c r="M263" s="315" t="s">
        <v>65</v>
      </c>
      <c r="N263" s="316"/>
      <c r="O263" s="316"/>
      <c r="P263" s="316"/>
      <c r="Q263" s="316"/>
      <c r="R263" s="316"/>
      <c r="S263" s="317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19"/>
      <c r="M264" s="315" t="s">
        <v>65</v>
      </c>
      <c r="N264" s="316"/>
      <c r="O264" s="316"/>
      <c r="P264" s="316"/>
      <c r="Q264" s="316"/>
      <c r="R264" s="316"/>
      <c r="S264" s="317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25" t="s">
        <v>430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49"/>
      <c r="Y265" s="49"/>
    </row>
    <row r="266" spans="1:29" ht="16.5" customHeight="1" x14ac:dyDescent="0.25">
      <c r="A266" s="327" t="s">
        <v>431</v>
      </c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289"/>
      <c r="Y266" s="289"/>
    </row>
    <row r="267" spans="1:29" ht="14.25" customHeight="1" x14ac:dyDescent="0.25">
      <c r="A267" s="320" t="s">
        <v>105</v>
      </c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09">
        <v>4607091383997</v>
      </c>
      <c r="E268" s="310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0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09">
        <v>4607091383997</v>
      </c>
      <c r="E269" s="310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2"/>
      <c r="O269" s="312"/>
      <c r="P269" s="312"/>
      <c r="Q269" s="310"/>
      <c r="R269" s="35"/>
      <c r="S269" s="35"/>
      <c r="T269" s="36" t="s">
        <v>64</v>
      </c>
      <c r="U269" s="293">
        <v>5000</v>
      </c>
      <c r="V269" s="294">
        <f t="shared" si="13"/>
        <v>5010</v>
      </c>
      <c r="W269" s="37">
        <f>IFERROR(IF(V269=0,"",ROUNDUP(V269/H269,0)*0.02175),"")</f>
        <v>7.2644999999999991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09">
        <v>4607091384130</v>
      </c>
      <c r="E270" s="310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0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09">
        <v>4607091384130</v>
      </c>
      <c r="E271" s="310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2"/>
      <c r="O271" s="312"/>
      <c r="P271" s="312"/>
      <c r="Q271" s="310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09">
        <v>4607091384147</v>
      </c>
      <c r="E272" s="310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2"/>
      <c r="O272" s="312"/>
      <c r="P272" s="312"/>
      <c r="Q272" s="310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09">
        <v>4607091384147</v>
      </c>
      <c r="E273" s="310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392" t="s">
        <v>441</v>
      </c>
      <c r="N273" s="312"/>
      <c r="O273" s="312"/>
      <c r="P273" s="312"/>
      <c r="Q273" s="310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09">
        <v>4607091384154</v>
      </c>
      <c r="E274" s="310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2"/>
      <c r="O274" s="312"/>
      <c r="P274" s="312"/>
      <c r="Q274" s="310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09">
        <v>4607091384161</v>
      </c>
      <c r="E275" s="310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2"/>
      <c r="O275" s="312"/>
      <c r="P275" s="312"/>
      <c r="Q275" s="310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18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19"/>
      <c r="M276" s="315" t="s">
        <v>65</v>
      </c>
      <c r="N276" s="316"/>
      <c r="O276" s="316"/>
      <c r="P276" s="316"/>
      <c r="Q276" s="316"/>
      <c r="R276" s="316"/>
      <c r="S276" s="317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333.33333333333331</v>
      </c>
      <c r="V276" s="295">
        <f>IFERROR(V268/H268,"0")+IFERROR(V269/H269,"0")+IFERROR(V270/H270,"0")+IFERROR(V271/H271,"0")+IFERROR(V272/H272,"0")+IFERROR(V273/H273,"0")+IFERROR(V274/H274,"0")+IFERROR(V275/H275,"0")</f>
        <v>334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7.2644999999999991</v>
      </c>
      <c r="X276" s="296"/>
      <c r="Y276" s="296"/>
    </row>
    <row r="277" spans="1:29" x14ac:dyDescent="0.2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19"/>
      <c r="M277" s="315" t="s">
        <v>65</v>
      </c>
      <c r="N277" s="316"/>
      <c r="O277" s="316"/>
      <c r="P277" s="316"/>
      <c r="Q277" s="316"/>
      <c r="R277" s="316"/>
      <c r="S277" s="317"/>
      <c r="T277" s="38" t="s">
        <v>64</v>
      </c>
      <c r="U277" s="295">
        <f>IFERROR(SUM(U268:U275),"0")</f>
        <v>5000</v>
      </c>
      <c r="V277" s="295">
        <f>IFERROR(SUM(V268:V275),"0")</f>
        <v>5010</v>
      </c>
      <c r="W277" s="38"/>
      <c r="X277" s="296"/>
      <c r="Y277" s="296"/>
    </row>
    <row r="278" spans="1:29" ht="14.25" customHeight="1" x14ac:dyDescent="0.25">
      <c r="A278" s="320" t="s">
        <v>98</v>
      </c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09">
        <v>4607091383980</v>
      </c>
      <c r="E279" s="310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2"/>
      <c r="O279" s="312"/>
      <c r="P279" s="312"/>
      <c r="Q279" s="310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09">
        <v>4607091384178</v>
      </c>
      <c r="E280" s="310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3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2"/>
      <c r="O280" s="312"/>
      <c r="P280" s="312"/>
      <c r="Q280" s="310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18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19"/>
      <c r="M281" s="315" t="s">
        <v>65</v>
      </c>
      <c r="N281" s="316"/>
      <c r="O281" s="316"/>
      <c r="P281" s="316"/>
      <c r="Q281" s="316"/>
      <c r="R281" s="316"/>
      <c r="S281" s="317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19"/>
      <c r="M282" s="315" t="s">
        <v>65</v>
      </c>
      <c r="N282" s="316"/>
      <c r="O282" s="316"/>
      <c r="P282" s="316"/>
      <c r="Q282" s="316"/>
      <c r="R282" s="316"/>
      <c r="S282" s="317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20" t="s">
        <v>59</v>
      </c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09">
        <v>4607091384833</v>
      </c>
      <c r="E284" s="310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384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2"/>
      <c r="O284" s="312"/>
      <c r="P284" s="312"/>
      <c r="Q284" s="310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09">
        <v>4607091384857</v>
      </c>
      <c r="E285" s="310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38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2"/>
      <c r="O285" s="312"/>
      <c r="P285" s="312"/>
      <c r="Q285" s="310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18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19"/>
      <c r="M286" s="315" t="s">
        <v>65</v>
      </c>
      <c r="N286" s="316"/>
      <c r="O286" s="316"/>
      <c r="P286" s="316"/>
      <c r="Q286" s="316"/>
      <c r="R286" s="316"/>
      <c r="S286" s="317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19"/>
      <c r="M287" s="315" t="s">
        <v>65</v>
      </c>
      <c r="N287" s="316"/>
      <c r="O287" s="316"/>
      <c r="P287" s="316"/>
      <c r="Q287" s="316"/>
      <c r="R287" s="316"/>
      <c r="S287" s="317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20" t="s">
        <v>67</v>
      </c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09">
        <v>4607091384260</v>
      </c>
      <c r="E289" s="310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3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2"/>
      <c r="O289" s="312"/>
      <c r="P289" s="312"/>
      <c r="Q289" s="310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18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19"/>
      <c r="M290" s="315" t="s">
        <v>65</v>
      </c>
      <c r="N290" s="316"/>
      <c r="O290" s="316"/>
      <c r="P290" s="316"/>
      <c r="Q290" s="316"/>
      <c r="R290" s="316"/>
      <c r="S290" s="317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19"/>
      <c r="M291" s="315" t="s">
        <v>65</v>
      </c>
      <c r="N291" s="316"/>
      <c r="O291" s="316"/>
      <c r="P291" s="316"/>
      <c r="Q291" s="316"/>
      <c r="R291" s="316"/>
      <c r="S291" s="317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20" t="s">
        <v>198</v>
      </c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09">
        <v>4607091384673</v>
      </c>
      <c r="E293" s="310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2"/>
      <c r="O293" s="312"/>
      <c r="P293" s="312"/>
      <c r="Q293" s="310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18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19"/>
      <c r="M294" s="315" t="s">
        <v>65</v>
      </c>
      <c r="N294" s="316"/>
      <c r="O294" s="316"/>
      <c r="P294" s="316"/>
      <c r="Q294" s="316"/>
      <c r="R294" s="316"/>
      <c r="S294" s="317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19"/>
      <c r="M295" s="315" t="s">
        <v>65</v>
      </c>
      <c r="N295" s="316"/>
      <c r="O295" s="316"/>
      <c r="P295" s="316"/>
      <c r="Q295" s="316"/>
      <c r="R295" s="316"/>
      <c r="S295" s="317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27" t="s">
        <v>458</v>
      </c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289"/>
      <c r="Y296" s="289"/>
    </row>
    <row r="297" spans="1:29" ht="14.25" customHeight="1" x14ac:dyDescent="0.25">
      <c r="A297" s="320" t="s">
        <v>105</v>
      </c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09">
        <v>4607091384185</v>
      </c>
      <c r="E298" s="310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2"/>
      <c r="O298" s="312"/>
      <c r="P298" s="312"/>
      <c r="Q298" s="310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09">
        <v>4607091384192</v>
      </c>
      <c r="E299" s="310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3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2"/>
      <c r="O299" s="312"/>
      <c r="P299" s="312"/>
      <c r="Q299" s="310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09">
        <v>4680115881907</v>
      </c>
      <c r="E300" s="310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377" t="s">
        <v>465</v>
      </c>
      <c r="N300" s="312"/>
      <c r="O300" s="312"/>
      <c r="P300" s="312"/>
      <c r="Q300" s="310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09">
        <v>4607091384680</v>
      </c>
      <c r="E301" s="310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3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2"/>
      <c r="O301" s="312"/>
      <c r="P301" s="312"/>
      <c r="Q301" s="310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18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19"/>
      <c r="M302" s="315" t="s">
        <v>65</v>
      </c>
      <c r="N302" s="316"/>
      <c r="O302" s="316"/>
      <c r="P302" s="316"/>
      <c r="Q302" s="316"/>
      <c r="R302" s="316"/>
      <c r="S302" s="317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19"/>
      <c r="M303" s="315" t="s">
        <v>65</v>
      </c>
      <c r="N303" s="316"/>
      <c r="O303" s="316"/>
      <c r="P303" s="316"/>
      <c r="Q303" s="316"/>
      <c r="R303" s="316"/>
      <c r="S303" s="317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20" t="s">
        <v>59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09">
        <v>4607091384802</v>
      </c>
      <c r="E305" s="310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2"/>
      <c r="O305" s="312"/>
      <c r="P305" s="312"/>
      <c r="Q305" s="310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09">
        <v>4607091384826</v>
      </c>
      <c r="E306" s="310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3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2"/>
      <c r="O306" s="312"/>
      <c r="P306" s="312"/>
      <c r="Q306" s="310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18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19"/>
      <c r="M307" s="315" t="s">
        <v>65</v>
      </c>
      <c r="N307" s="316"/>
      <c r="O307" s="316"/>
      <c r="P307" s="316"/>
      <c r="Q307" s="316"/>
      <c r="R307" s="316"/>
      <c r="S307" s="317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19"/>
      <c r="M308" s="315" t="s">
        <v>65</v>
      </c>
      <c r="N308" s="316"/>
      <c r="O308" s="316"/>
      <c r="P308" s="316"/>
      <c r="Q308" s="316"/>
      <c r="R308" s="316"/>
      <c r="S308" s="317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20" t="s">
        <v>67</v>
      </c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09">
        <v>4680115881976</v>
      </c>
      <c r="E310" s="310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375" t="s">
        <v>474</v>
      </c>
      <c r="N310" s="312"/>
      <c r="O310" s="312"/>
      <c r="P310" s="312"/>
      <c r="Q310" s="310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09">
        <v>4680115881969</v>
      </c>
      <c r="E311" s="310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376" t="s">
        <v>477</v>
      </c>
      <c r="N311" s="312"/>
      <c r="O311" s="312"/>
      <c r="P311" s="312"/>
      <c r="Q311" s="310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09">
        <v>4607091384246</v>
      </c>
      <c r="E312" s="310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2"/>
      <c r="O312" s="312"/>
      <c r="P312" s="312"/>
      <c r="Q312" s="310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09">
        <v>4607091384253</v>
      </c>
      <c r="E313" s="310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2"/>
      <c r="O313" s="312"/>
      <c r="P313" s="312"/>
      <c r="Q313" s="310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18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19"/>
      <c r="M314" s="315" t="s">
        <v>65</v>
      </c>
      <c r="N314" s="316"/>
      <c r="O314" s="316"/>
      <c r="P314" s="316"/>
      <c r="Q314" s="316"/>
      <c r="R314" s="316"/>
      <c r="S314" s="317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19"/>
      <c r="M315" s="315" t="s">
        <v>65</v>
      </c>
      <c r="N315" s="316"/>
      <c r="O315" s="316"/>
      <c r="P315" s="316"/>
      <c r="Q315" s="316"/>
      <c r="R315" s="316"/>
      <c r="S315" s="317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20" t="s">
        <v>198</v>
      </c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09">
        <v>4607091389357</v>
      </c>
      <c r="E317" s="310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373" t="s">
        <v>484</v>
      </c>
      <c r="N317" s="312"/>
      <c r="O317" s="312"/>
      <c r="P317" s="312"/>
      <c r="Q317" s="310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18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19"/>
      <c r="M318" s="315" t="s">
        <v>65</v>
      </c>
      <c r="N318" s="316"/>
      <c r="O318" s="316"/>
      <c r="P318" s="316"/>
      <c r="Q318" s="316"/>
      <c r="R318" s="316"/>
      <c r="S318" s="317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19"/>
      <c r="M319" s="315" t="s">
        <v>65</v>
      </c>
      <c r="N319" s="316"/>
      <c r="O319" s="316"/>
      <c r="P319" s="316"/>
      <c r="Q319" s="316"/>
      <c r="R319" s="316"/>
      <c r="S319" s="317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25" t="s">
        <v>485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49"/>
      <c r="Y320" s="49"/>
    </row>
    <row r="321" spans="1:29" ht="16.5" customHeight="1" x14ac:dyDescent="0.25">
      <c r="A321" s="327" t="s">
        <v>486</v>
      </c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289"/>
      <c r="Y321" s="289"/>
    </row>
    <row r="322" spans="1:29" ht="14.25" customHeight="1" x14ac:dyDescent="0.25">
      <c r="A322" s="320" t="s">
        <v>105</v>
      </c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09">
        <v>4607091389708</v>
      </c>
      <c r="E323" s="310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3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2"/>
      <c r="O323" s="312"/>
      <c r="P323" s="312"/>
      <c r="Q323" s="310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09">
        <v>4607091389692</v>
      </c>
      <c r="E324" s="310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370" t="s">
        <v>491</v>
      </c>
      <c r="N324" s="312"/>
      <c r="O324" s="312"/>
      <c r="P324" s="312"/>
      <c r="Q324" s="310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18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19"/>
      <c r="M325" s="315" t="s">
        <v>65</v>
      </c>
      <c r="N325" s="316"/>
      <c r="O325" s="316"/>
      <c r="P325" s="316"/>
      <c r="Q325" s="316"/>
      <c r="R325" s="316"/>
      <c r="S325" s="317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19"/>
      <c r="M326" s="315" t="s">
        <v>65</v>
      </c>
      <c r="N326" s="316"/>
      <c r="O326" s="316"/>
      <c r="P326" s="316"/>
      <c r="Q326" s="316"/>
      <c r="R326" s="316"/>
      <c r="S326" s="317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20" t="s">
        <v>59</v>
      </c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09">
        <v>4607091389753</v>
      </c>
      <c r="E328" s="310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3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2"/>
      <c r="O328" s="312"/>
      <c r="P328" s="312"/>
      <c r="Q328" s="310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09">
        <v>4607091389760</v>
      </c>
      <c r="E329" s="310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2"/>
      <c r="O329" s="312"/>
      <c r="P329" s="312"/>
      <c r="Q329" s="310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09">
        <v>4607091389746</v>
      </c>
      <c r="E330" s="310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3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2"/>
      <c r="O330" s="312"/>
      <c r="P330" s="312"/>
      <c r="Q330" s="310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09">
        <v>4607091384338</v>
      </c>
      <c r="E331" s="310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2"/>
      <c r="O331" s="312"/>
      <c r="P331" s="312"/>
      <c r="Q331" s="310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09">
        <v>4607091389524</v>
      </c>
      <c r="E332" s="310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2"/>
      <c r="O332" s="312"/>
      <c r="P332" s="312"/>
      <c r="Q332" s="310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09">
        <v>4607091384345</v>
      </c>
      <c r="E333" s="310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3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2"/>
      <c r="O333" s="312"/>
      <c r="P333" s="312"/>
      <c r="Q333" s="310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09">
        <v>4607091389531</v>
      </c>
      <c r="E334" s="310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2"/>
      <c r="O334" s="312"/>
      <c r="P334" s="312"/>
      <c r="Q334" s="310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18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19"/>
      <c r="M335" s="315" t="s">
        <v>65</v>
      </c>
      <c r="N335" s="316"/>
      <c r="O335" s="316"/>
      <c r="P335" s="316"/>
      <c r="Q335" s="316"/>
      <c r="R335" s="316"/>
      <c r="S335" s="317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19"/>
      <c r="M336" s="315" t="s">
        <v>65</v>
      </c>
      <c r="N336" s="316"/>
      <c r="O336" s="316"/>
      <c r="P336" s="316"/>
      <c r="Q336" s="316"/>
      <c r="R336" s="316"/>
      <c r="S336" s="317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20" t="s">
        <v>67</v>
      </c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09">
        <v>4607091389685</v>
      </c>
      <c r="E338" s="310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3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2"/>
      <c r="O338" s="312"/>
      <c r="P338" s="312"/>
      <c r="Q338" s="310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09">
        <v>4607091389654</v>
      </c>
      <c r="E339" s="310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359" t="s">
        <v>510</v>
      </c>
      <c r="N339" s="312"/>
      <c r="O339" s="312"/>
      <c r="P339" s="312"/>
      <c r="Q339" s="310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09">
        <v>4607091384352</v>
      </c>
      <c r="E340" s="310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3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2"/>
      <c r="O340" s="312"/>
      <c r="P340" s="312"/>
      <c r="Q340" s="310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09">
        <v>4607091389661</v>
      </c>
      <c r="E341" s="310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3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2"/>
      <c r="O341" s="312"/>
      <c r="P341" s="312"/>
      <c r="Q341" s="310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18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19"/>
      <c r="M342" s="315" t="s">
        <v>65</v>
      </c>
      <c r="N342" s="316"/>
      <c r="O342" s="316"/>
      <c r="P342" s="316"/>
      <c r="Q342" s="316"/>
      <c r="R342" s="316"/>
      <c r="S342" s="317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19"/>
      <c r="M343" s="315" t="s">
        <v>65</v>
      </c>
      <c r="N343" s="316"/>
      <c r="O343" s="316"/>
      <c r="P343" s="316"/>
      <c r="Q343" s="316"/>
      <c r="R343" s="316"/>
      <c r="S343" s="317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20" t="s">
        <v>198</v>
      </c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09">
        <v>4680115881648</v>
      </c>
      <c r="E345" s="310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357" t="s">
        <v>517</v>
      </c>
      <c r="N345" s="312"/>
      <c r="O345" s="312"/>
      <c r="P345" s="312"/>
      <c r="Q345" s="310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18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19"/>
      <c r="M346" s="315" t="s">
        <v>65</v>
      </c>
      <c r="N346" s="316"/>
      <c r="O346" s="316"/>
      <c r="P346" s="316"/>
      <c r="Q346" s="316"/>
      <c r="R346" s="316"/>
      <c r="S346" s="317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19"/>
      <c r="M347" s="315" t="s">
        <v>65</v>
      </c>
      <c r="N347" s="316"/>
      <c r="O347" s="316"/>
      <c r="P347" s="316"/>
      <c r="Q347" s="316"/>
      <c r="R347" s="316"/>
      <c r="S347" s="317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27" t="s">
        <v>518</v>
      </c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289"/>
      <c r="Y348" s="289"/>
    </row>
    <row r="349" spans="1:29" ht="14.25" customHeight="1" x14ac:dyDescent="0.25">
      <c r="A349" s="320" t="s">
        <v>98</v>
      </c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09">
        <v>4607091389388</v>
      </c>
      <c r="E350" s="310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2"/>
      <c r="O350" s="312"/>
      <c r="P350" s="312"/>
      <c r="Q350" s="310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09">
        <v>4607091389364</v>
      </c>
      <c r="E351" s="310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2"/>
      <c r="O351" s="312"/>
      <c r="P351" s="312"/>
      <c r="Q351" s="310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18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19"/>
      <c r="M352" s="315" t="s">
        <v>65</v>
      </c>
      <c r="N352" s="316"/>
      <c r="O352" s="316"/>
      <c r="P352" s="316"/>
      <c r="Q352" s="316"/>
      <c r="R352" s="316"/>
      <c r="S352" s="317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19"/>
      <c r="M353" s="315" t="s">
        <v>65</v>
      </c>
      <c r="N353" s="316"/>
      <c r="O353" s="316"/>
      <c r="P353" s="316"/>
      <c r="Q353" s="316"/>
      <c r="R353" s="316"/>
      <c r="S353" s="317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20" t="s">
        <v>59</v>
      </c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09">
        <v>4607091389739</v>
      </c>
      <c r="E355" s="310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35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2"/>
      <c r="O355" s="312"/>
      <c r="P355" s="312"/>
      <c r="Q355" s="310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09">
        <v>4607091389425</v>
      </c>
      <c r="E356" s="310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3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2"/>
      <c r="O356" s="312"/>
      <c r="P356" s="312"/>
      <c r="Q356" s="310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09">
        <v>4680115880771</v>
      </c>
      <c r="E357" s="310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3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2"/>
      <c r="O357" s="312"/>
      <c r="P357" s="312"/>
      <c r="Q357" s="310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09">
        <v>4607091389500</v>
      </c>
      <c r="E358" s="310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2"/>
      <c r="O358" s="312"/>
      <c r="P358" s="312"/>
      <c r="Q358" s="310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09">
        <v>4680115881983</v>
      </c>
      <c r="E359" s="310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349" t="s">
        <v>533</v>
      </c>
      <c r="N359" s="312"/>
      <c r="O359" s="312"/>
      <c r="P359" s="312"/>
      <c r="Q359" s="310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18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19"/>
      <c r="M360" s="315" t="s">
        <v>65</v>
      </c>
      <c r="N360" s="316"/>
      <c r="O360" s="316"/>
      <c r="P360" s="316"/>
      <c r="Q360" s="316"/>
      <c r="R360" s="316"/>
      <c r="S360" s="317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19"/>
      <c r="M361" s="315" t="s">
        <v>65</v>
      </c>
      <c r="N361" s="316"/>
      <c r="O361" s="316"/>
      <c r="P361" s="316"/>
      <c r="Q361" s="316"/>
      <c r="R361" s="316"/>
      <c r="S361" s="317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25" t="s">
        <v>534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49"/>
      <c r="Y362" s="49"/>
    </row>
    <row r="363" spans="1:29" ht="16.5" customHeight="1" x14ac:dyDescent="0.25">
      <c r="A363" s="327" t="s">
        <v>534</v>
      </c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289"/>
      <c r="Y363" s="289"/>
    </row>
    <row r="364" spans="1:29" ht="14.25" customHeight="1" x14ac:dyDescent="0.25">
      <c r="A364" s="320" t="s">
        <v>105</v>
      </c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09">
        <v>4607091389067</v>
      </c>
      <c r="E365" s="310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3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2"/>
      <c r="O365" s="312"/>
      <c r="P365" s="312"/>
      <c r="Q365" s="310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09">
        <v>4607091383522</v>
      </c>
      <c r="E366" s="310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3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2"/>
      <c r="O366" s="312"/>
      <c r="P366" s="312"/>
      <c r="Q366" s="310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09">
        <v>4607091384437</v>
      </c>
      <c r="E367" s="310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345" t="s">
        <v>541</v>
      </c>
      <c r="N367" s="312"/>
      <c r="O367" s="312"/>
      <c r="P367" s="312"/>
      <c r="Q367" s="310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09">
        <v>4607091389104</v>
      </c>
      <c r="E368" s="310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3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2"/>
      <c r="O368" s="312"/>
      <c r="P368" s="312"/>
      <c r="Q368" s="310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09">
        <v>4607091389036</v>
      </c>
      <c r="E369" s="310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34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2"/>
      <c r="O369" s="312"/>
      <c r="P369" s="312"/>
      <c r="Q369" s="310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09">
        <v>4680115880603</v>
      </c>
      <c r="E370" s="310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348" t="s">
        <v>548</v>
      </c>
      <c r="N370" s="312"/>
      <c r="O370" s="312"/>
      <c r="P370" s="312"/>
      <c r="Q370" s="310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09">
        <v>4607091389999</v>
      </c>
      <c r="E371" s="310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340" t="s">
        <v>551</v>
      </c>
      <c r="N371" s="312"/>
      <c r="O371" s="312"/>
      <c r="P371" s="312"/>
      <c r="Q371" s="310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09">
        <v>4680115882782</v>
      </c>
      <c r="E372" s="310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341" t="s">
        <v>554</v>
      </c>
      <c r="N372" s="312"/>
      <c r="O372" s="312"/>
      <c r="P372" s="312"/>
      <c r="Q372" s="310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09">
        <v>4607091389098</v>
      </c>
      <c r="E373" s="310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3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2"/>
      <c r="O373" s="312"/>
      <c r="P373" s="312"/>
      <c r="Q373" s="310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09">
        <v>4607091389982</v>
      </c>
      <c r="E374" s="310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343" t="s">
        <v>559</v>
      </c>
      <c r="N374" s="312"/>
      <c r="O374" s="312"/>
      <c r="P374" s="312"/>
      <c r="Q374" s="310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18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19"/>
      <c r="M375" s="315" t="s">
        <v>65</v>
      </c>
      <c r="N375" s="316"/>
      <c r="O375" s="316"/>
      <c r="P375" s="316"/>
      <c r="Q375" s="316"/>
      <c r="R375" s="316"/>
      <c r="S375" s="317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19"/>
      <c r="M376" s="315" t="s">
        <v>65</v>
      </c>
      <c r="N376" s="316"/>
      <c r="O376" s="316"/>
      <c r="P376" s="316"/>
      <c r="Q376" s="316"/>
      <c r="R376" s="316"/>
      <c r="S376" s="317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20" t="s">
        <v>98</v>
      </c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09">
        <v>4607091388930</v>
      </c>
      <c r="E378" s="310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3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2"/>
      <c r="O378" s="312"/>
      <c r="P378" s="312"/>
      <c r="Q378" s="310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09">
        <v>4680115880054</v>
      </c>
      <c r="E379" s="310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339" t="s">
        <v>564</v>
      </c>
      <c r="N379" s="312"/>
      <c r="O379" s="312"/>
      <c r="P379" s="312"/>
      <c r="Q379" s="310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18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19"/>
      <c r="M380" s="315" t="s">
        <v>65</v>
      </c>
      <c r="N380" s="316"/>
      <c r="O380" s="316"/>
      <c r="P380" s="316"/>
      <c r="Q380" s="316"/>
      <c r="R380" s="316"/>
      <c r="S380" s="317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19"/>
      <c r="M381" s="315" t="s">
        <v>65</v>
      </c>
      <c r="N381" s="316"/>
      <c r="O381" s="316"/>
      <c r="P381" s="316"/>
      <c r="Q381" s="316"/>
      <c r="R381" s="316"/>
      <c r="S381" s="317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20" t="s">
        <v>59</v>
      </c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09">
        <v>4607091383348</v>
      </c>
      <c r="E383" s="310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33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2"/>
      <c r="O383" s="312"/>
      <c r="P383" s="312"/>
      <c r="Q383" s="310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09">
        <v>4607091383386</v>
      </c>
      <c r="E384" s="310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33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2"/>
      <c r="O384" s="312"/>
      <c r="P384" s="312"/>
      <c r="Q384" s="310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09">
        <v>4607091383355</v>
      </c>
      <c r="E385" s="310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33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2"/>
      <c r="O385" s="312"/>
      <c r="P385" s="312"/>
      <c r="Q385" s="310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09">
        <v>4680115882072</v>
      </c>
      <c r="E386" s="310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336" t="s">
        <v>573</v>
      </c>
      <c r="N386" s="312"/>
      <c r="O386" s="312"/>
      <c r="P386" s="312"/>
      <c r="Q386" s="310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09">
        <v>4680115882102</v>
      </c>
      <c r="E387" s="310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337" t="s">
        <v>576</v>
      </c>
      <c r="N387" s="312"/>
      <c r="O387" s="312"/>
      <c r="P387" s="312"/>
      <c r="Q387" s="310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09">
        <v>4680115882096</v>
      </c>
      <c r="E388" s="310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330" t="s">
        <v>579</v>
      </c>
      <c r="N388" s="312"/>
      <c r="O388" s="312"/>
      <c r="P388" s="312"/>
      <c r="Q388" s="310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18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19"/>
      <c r="M389" s="315" t="s">
        <v>65</v>
      </c>
      <c r="N389" s="316"/>
      <c r="O389" s="316"/>
      <c r="P389" s="316"/>
      <c r="Q389" s="316"/>
      <c r="R389" s="316"/>
      <c r="S389" s="317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19"/>
      <c r="M390" s="315" t="s">
        <v>65</v>
      </c>
      <c r="N390" s="316"/>
      <c r="O390" s="316"/>
      <c r="P390" s="316"/>
      <c r="Q390" s="316"/>
      <c r="R390" s="316"/>
      <c r="S390" s="317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20" t="s">
        <v>67</v>
      </c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09">
        <v>4607091383409</v>
      </c>
      <c r="E392" s="310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3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2"/>
      <c r="O392" s="312"/>
      <c r="P392" s="312"/>
      <c r="Q392" s="310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09">
        <v>4607091383416</v>
      </c>
      <c r="E393" s="310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3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2"/>
      <c r="O393" s="312"/>
      <c r="P393" s="312"/>
      <c r="Q393" s="310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18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19"/>
      <c r="M394" s="315" t="s">
        <v>65</v>
      </c>
      <c r="N394" s="316"/>
      <c r="O394" s="316"/>
      <c r="P394" s="316"/>
      <c r="Q394" s="316"/>
      <c r="R394" s="316"/>
      <c r="S394" s="317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19"/>
      <c r="M395" s="315" t="s">
        <v>65</v>
      </c>
      <c r="N395" s="316"/>
      <c r="O395" s="316"/>
      <c r="P395" s="316"/>
      <c r="Q395" s="316"/>
      <c r="R395" s="316"/>
      <c r="S395" s="317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25" t="s">
        <v>584</v>
      </c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49"/>
      <c r="Y396" s="49"/>
    </row>
    <row r="397" spans="1:29" ht="16.5" customHeight="1" x14ac:dyDescent="0.25">
      <c r="A397" s="327" t="s">
        <v>585</v>
      </c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289"/>
      <c r="Y397" s="289"/>
    </row>
    <row r="398" spans="1:29" ht="14.25" customHeight="1" x14ac:dyDescent="0.25">
      <c r="A398" s="320" t="s">
        <v>105</v>
      </c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09">
        <v>4680115881099</v>
      </c>
      <c r="E399" s="310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328" t="s">
        <v>588</v>
      </c>
      <c r="N399" s="312"/>
      <c r="O399" s="312"/>
      <c r="P399" s="312"/>
      <c r="Q399" s="310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09">
        <v>4680115881150</v>
      </c>
      <c r="E400" s="310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329" t="s">
        <v>591</v>
      </c>
      <c r="N400" s="312"/>
      <c r="O400" s="312"/>
      <c r="P400" s="312"/>
      <c r="Q400" s="310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18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19"/>
      <c r="M401" s="315" t="s">
        <v>65</v>
      </c>
      <c r="N401" s="316"/>
      <c r="O401" s="316"/>
      <c r="P401" s="316"/>
      <c r="Q401" s="316"/>
      <c r="R401" s="316"/>
      <c r="S401" s="317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19"/>
      <c r="M402" s="315" t="s">
        <v>65</v>
      </c>
      <c r="N402" s="316"/>
      <c r="O402" s="316"/>
      <c r="P402" s="316"/>
      <c r="Q402" s="316"/>
      <c r="R402" s="316"/>
      <c r="S402" s="317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20" t="s">
        <v>98</v>
      </c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09">
        <v>4680115881112</v>
      </c>
      <c r="E404" s="310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323" t="s">
        <v>594</v>
      </c>
      <c r="N404" s="312"/>
      <c r="O404" s="312"/>
      <c r="P404" s="312"/>
      <c r="Q404" s="310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09">
        <v>4680115881129</v>
      </c>
      <c r="E405" s="310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324" t="s">
        <v>597</v>
      </c>
      <c r="N405" s="312"/>
      <c r="O405" s="312"/>
      <c r="P405" s="312"/>
      <c r="Q405" s="310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18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19"/>
      <c r="M406" s="315" t="s">
        <v>65</v>
      </c>
      <c r="N406" s="316"/>
      <c r="O406" s="316"/>
      <c r="P406" s="316"/>
      <c r="Q406" s="316"/>
      <c r="R406" s="316"/>
      <c r="S406" s="317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19"/>
      <c r="M407" s="315" t="s">
        <v>65</v>
      </c>
      <c r="N407" s="316"/>
      <c r="O407" s="316"/>
      <c r="P407" s="316"/>
      <c r="Q407" s="316"/>
      <c r="R407" s="316"/>
      <c r="S407" s="317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20" t="s">
        <v>59</v>
      </c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09">
        <v>4680115881167</v>
      </c>
      <c r="E409" s="310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321" t="s">
        <v>600</v>
      </c>
      <c r="N409" s="312"/>
      <c r="O409" s="312"/>
      <c r="P409" s="312"/>
      <c r="Q409" s="310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09">
        <v>4680115881136</v>
      </c>
      <c r="E410" s="310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322" t="s">
        <v>603</v>
      </c>
      <c r="N410" s="312"/>
      <c r="O410" s="312"/>
      <c r="P410" s="312"/>
      <c r="Q410" s="310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1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19"/>
      <c r="M411" s="315" t="s">
        <v>65</v>
      </c>
      <c r="N411" s="316"/>
      <c r="O411" s="316"/>
      <c r="P411" s="316"/>
      <c r="Q411" s="316"/>
      <c r="R411" s="316"/>
      <c r="S411" s="317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19"/>
      <c r="M412" s="315" t="s">
        <v>65</v>
      </c>
      <c r="N412" s="316"/>
      <c r="O412" s="316"/>
      <c r="P412" s="316"/>
      <c r="Q412" s="316"/>
      <c r="R412" s="316"/>
      <c r="S412" s="317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20" t="s">
        <v>67</v>
      </c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09">
        <v>4680115881143</v>
      </c>
      <c r="E414" s="310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311" t="s">
        <v>606</v>
      </c>
      <c r="N414" s="312"/>
      <c r="O414" s="312"/>
      <c r="P414" s="312"/>
      <c r="Q414" s="310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09">
        <v>4680115881068</v>
      </c>
      <c r="E415" s="310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313" t="s">
        <v>609</v>
      </c>
      <c r="N415" s="312"/>
      <c r="O415" s="312"/>
      <c r="P415" s="312"/>
      <c r="Q415" s="310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09">
        <v>4680115881075</v>
      </c>
      <c r="E416" s="310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314" t="s">
        <v>612</v>
      </c>
      <c r="N416" s="312"/>
      <c r="O416" s="312"/>
      <c r="P416" s="312"/>
      <c r="Q416" s="310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18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19"/>
      <c r="M417" s="315" t="s">
        <v>65</v>
      </c>
      <c r="N417" s="316"/>
      <c r="O417" s="316"/>
      <c r="P417" s="316"/>
      <c r="Q417" s="316"/>
      <c r="R417" s="316"/>
      <c r="S417" s="317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19"/>
      <c r="M418" s="315" t="s">
        <v>65</v>
      </c>
      <c r="N418" s="316"/>
      <c r="O418" s="316"/>
      <c r="P418" s="316"/>
      <c r="Q418" s="316"/>
      <c r="R418" s="316"/>
      <c r="S418" s="317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304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6"/>
      <c r="M419" s="301" t="s">
        <v>613</v>
      </c>
      <c r="N419" s="302"/>
      <c r="O419" s="302"/>
      <c r="P419" s="302"/>
      <c r="Q419" s="302"/>
      <c r="R419" s="302"/>
      <c r="S419" s="303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5000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5010</v>
      </c>
      <c r="W419" s="38"/>
      <c r="X419" s="296"/>
      <c r="Y419" s="296"/>
    </row>
    <row r="420" spans="1:28" x14ac:dyDescent="0.2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6"/>
      <c r="M420" s="301" t="s">
        <v>614</v>
      </c>
      <c r="N420" s="302"/>
      <c r="O420" s="302"/>
      <c r="P420" s="302"/>
      <c r="Q420" s="302"/>
      <c r="R420" s="302"/>
      <c r="S420" s="303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5160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5170.3200000000006</v>
      </c>
      <c r="W420" s="38"/>
      <c r="X420" s="296"/>
      <c r="Y420" s="296"/>
    </row>
    <row r="421" spans="1:28" x14ac:dyDescent="0.2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6"/>
      <c r="M421" s="301" t="s">
        <v>615</v>
      </c>
      <c r="N421" s="302"/>
      <c r="O421" s="302"/>
      <c r="P421" s="302"/>
      <c r="Q421" s="302"/>
      <c r="R421" s="302"/>
      <c r="S421" s="303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7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7</v>
      </c>
      <c r="W421" s="38"/>
      <c r="X421" s="296"/>
      <c r="Y421" s="296"/>
    </row>
    <row r="422" spans="1:28" x14ac:dyDescent="0.2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6"/>
      <c r="M422" s="301" t="s">
        <v>617</v>
      </c>
      <c r="N422" s="302"/>
      <c r="O422" s="302"/>
      <c r="P422" s="302"/>
      <c r="Q422" s="302"/>
      <c r="R422" s="302"/>
      <c r="S422" s="303"/>
      <c r="T422" s="38" t="s">
        <v>64</v>
      </c>
      <c r="U422" s="295">
        <f>GrossWeightTotal+PalletQtyTotal*25</f>
        <v>5335</v>
      </c>
      <c r="V422" s="295">
        <f>GrossWeightTotalR+PalletQtyTotalR*25</f>
        <v>5345.3200000000006</v>
      </c>
      <c r="W422" s="38"/>
      <c r="X422" s="296"/>
      <c r="Y422" s="296"/>
    </row>
    <row r="423" spans="1:28" x14ac:dyDescent="0.2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6"/>
      <c r="M423" s="301" t="s">
        <v>618</v>
      </c>
      <c r="N423" s="302"/>
      <c r="O423" s="302"/>
      <c r="P423" s="302"/>
      <c r="Q423" s="302"/>
      <c r="R423" s="302"/>
      <c r="S423" s="303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333.33333333333331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334</v>
      </c>
      <c r="W423" s="38"/>
      <c r="X423" s="296"/>
      <c r="Y423" s="296"/>
    </row>
    <row r="424" spans="1:28" ht="14.25" customHeight="1" x14ac:dyDescent="0.2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6"/>
      <c r="M424" s="301" t="s">
        <v>619</v>
      </c>
      <c r="N424" s="302"/>
      <c r="O424" s="302"/>
      <c r="P424" s="302"/>
      <c r="Q424" s="302"/>
      <c r="R424" s="302"/>
      <c r="S424" s="303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7.2644999999999991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297" t="s">
        <v>96</v>
      </c>
      <c r="D426" s="307"/>
      <c r="E426" s="307"/>
      <c r="F426" s="308"/>
      <c r="G426" s="297" t="s">
        <v>217</v>
      </c>
      <c r="H426" s="307"/>
      <c r="I426" s="307"/>
      <c r="J426" s="308"/>
      <c r="K426" s="297" t="s">
        <v>430</v>
      </c>
      <c r="L426" s="308"/>
      <c r="M426" s="297" t="s">
        <v>485</v>
      </c>
      <c r="N426" s="308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299" t="s">
        <v>622</v>
      </c>
      <c r="B427" s="297" t="s">
        <v>58</v>
      </c>
      <c r="C427" s="297" t="s">
        <v>97</v>
      </c>
      <c r="D427" s="297" t="s">
        <v>104</v>
      </c>
      <c r="E427" s="297" t="s">
        <v>96</v>
      </c>
      <c r="F427" s="297" t="s">
        <v>208</v>
      </c>
      <c r="G427" s="297" t="s">
        <v>218</v>
      </c>
      <c r="H427" s="297" t="s">
        <v>225</v>
      </c>
      <c r="I427" s="297" t="s">
        <v>395</v>
      </c>
      <c r="J427" s="297" t="s">
        <v>412</v>
      </c>
      <c r="K427" s="297" t="s">
        <v>431</v>
      </c>
      <c r="L427" s="297" t="s">
        <v>458</v>
      </c>
      <c r="M427" s="297" t="s">
        <v>486</v>
      </c>
      <c r="N427" s="297" t="s">
        <v>518</v>
      </c>
      <c r="O427" s="297" t="s">
        <v>534</v>
      </c>
      <c r="P427" s="297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00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5010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2023-07-20T11:31:16Z</dcterms:modified>
</cp:coreProperties>
</file>