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2" i="1" s="1"/>
  <c r="U420" i="1"/>
  <c r="V418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U402" i="1"/>
  <c r="U401" i="1"/>
  <c r="V400" i="1"/>
  <c r="W400" i="1" s="1"/>
  <c r="V399" i="1"/>
  <c r="V401" i="1" s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V390" i="1" s="1"/>
  <c r="M384" i="1"/>
  <c r="V383" i="1"/>
  <c r="W383" i="1" s="1"/>
  <c r="M383" i="1"/>
  <c r="U381" i="1"/>
  <c r="U380" i="1"/>
  <c r="V379" i="1"/>
  <c r="V378" i="1"/>
  <c r="W378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W360" i="1" s="1"/>
  <c r="V355" i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M329" i="1"/>
  <c r="W328" i="1"/>
  <c r="V328" i="1"/>
  <c r="M328" i="1"/>
  <c r="V326" i="1"/>
  <c r="U326" i="1"/>
  <c r="U325" i="1"/>
  <c r="W324" i="1"/>
  <c r="V324" i="1"/>
  <c r="V323" i="1"/>
  <c r="V325" i="1" s="1"/>
  <c r="M323" i="1"/>
  <c r="U319" i="1"/>
  <c r="V318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M298" i="1"/>
  <c r="U295" i="1"/>
  <c r="U294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V277" i="1" s="1"/>
  <c r="M269" i="1"/>
  <c r="V268" i="1"/>
  <c r="W268" i="1" s="1"/>
  <c r="M268" i="1"/>
  <c r="U264" i="1"/>
  <c r="U263" i="1"/>
  <c r="V262" i="1"/>
  <c r="M262" i="1"/>
  <c r="U260" i="1"/>
  <c r="W259" i="1"/>
  <c r="U259" i="1"/>
  <c r="V258" i="1"/>
  <c r="W258" i="1" s="1"/>
  <c r="M258" i="1"/>
  <c r="U256" i="1"/>
  <c r="W255" i="1"/>
  <c r="V255" i="1"/>
  <c r="U255" i="1"/>
  <c r="V254" i="1"/>
  <c r="W254" i="1" s="1"/>
  <c r="M254" i="1"/>
  <c r="V252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V244" i="1"/>
  <c r="W244" i="1" s="1"/>
  <c r="M244" i="1"/>
  <c r="W243" i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M229" i="1"/>
  <c r="W228" i="1"/>
  <c r="V228" i="1"/>
  <c r="M228" i="1"/>
  <c r="V227" i="1"/>
  <c r="W227" i="1" s="1"/>
  <c r="M227" i="1"/>
  <c r="U224" i="1"/>
  <c r="U223" i="1"/>
  <c r="W222" i="1"/>
  <c r="V222" i="1"/>
  <c r="M222" i="1"/>
  <c r="V221" i="1"/>
  <c r="W221" i="1" s="1"/>
  <c r="W220" i="1"/>
  <c r="V220" i="1"/>
  <c r="V219" i="1"/>
  <c r="M219" i="1"/>
  <c r="U217" i="1"/>
  <c r="V216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W153" i="1" s="1"/>
  <c r="V139" i="1"/>
  <c r="M139" i="1"/>
  <c r="V138" i="1"/>
  <c r="W138" i="1" s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G429" i="1" s="1"/>
  <c r="M130" i="1"/>
  <c r="U126" i="1"/>
  <c r="U125" i="1"/>
  <c r="V124" i="1"/>
  <c r="M124" i="1"/>
  <c r="W123" i="1"/>
  <c r="V123" i="1"/>
  <c r="M123" i="1"/>
  <c r="W122" i="1"/>
  <c r="V122" i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W82" i="1"/>
  <c r="W88" i="1" s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29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V32" i="1" s="1"/>
  <c r="M27" i="1"/>
  <c r="W26" i="1"/>
  <c r="V26" i="1"/>
  <c r="V33" i="1" s="1"/>
  <c r="M26" i="1"/>
  <c r="V24" i="1"/>
  <c r="U24" i="1"/>
  <c r="V23" i="1"/>
  <c r="U23" i="1"/>
  <c r="W22" i="1"/>
  <c r="W23" i="1" s="1"/>
  <c r="V22" i="1"/>
  <c r="H10" i="1"/>
  <c r="A9" i="1"/>
  <c r="A10" i="1" s="1"/>
  <c r="D7" i="1"/>
  <c r="N6" i="1"/>
  <c r="M2" i="1"/>
  <c r="F9" i="1" l="1"/>
  <c r="H9" i="1"/>
  <c r="F10" i="1"/>
  <c r="E429" i="1"/>
  <c r="U423" i="1"/>
  <c r="W79" i="1"/>
  <c r="V110" i="1"/>
  <c r="W104" i="1"/>
  <c r="V125" i="1"/>
  <c r="W234" i="1"/>
  <c r="V307" i="1"/>
  <c r="W305" i="1"/>
  <c r="W307" i="1" s="1"/>
  <c r="V407" i="1"/>
  <c r="V406" i="1"/>
  <c r="W404" i="1"/>
  <c r="W406" i="1" s="1"/>
  <c r="W124" i="1"/>
  <c r="W125" i="1" s="1"/>
  <c r="V126" i="1"/>
  <c r="V178" i="1"/>
  <c r="V223" i="1"/>
  <c r="W219" i="1"/>
  <c r="W223" i="1" s="1"/>
  <c r="W229" i="1"/>
  <c r="V234" i="1"/>
  <c r="V235" i="1"/>
  <c r="W379" i="1"/>
  <c r="W380" i="1" s="1"/>
  <c r="V381" i="1"/>
  <c r="V411" i="1"/>
  <c r="W409" i="1"/>
  <c r="W411" i="1" s="1"/>
  <c r="V412" i="1"/>
  <c r="V37" i="1"/>
  <c r="W35" i="1"/>
  <c r="W37" i="1" s="1"/>
  <c r="V38" i="1"/>
  <c r="V419" i="1" s="1"/>
  <c r="B429" i="1"/>
  <c r="U419" i="1"/>
  <c r="W177" i="1"/>
  <c r="V224" i="1"/>
  <c r="W262" i="1"/>
  <c r="W263" i="1" s="1"/>
  <c r="V263" i="1"/>
  <c r="V264" i="1"/>
  <c r="V308" i="1"/>
  <c r="V375" i="1"/>
  <c r="W365" i="1"/>
  <c r="W375" i="1" s="1"/>
  <c r="O429" i="1"/>
  <c r="V376" i="1"/>
  <c r="V395" i="1"/>
  <c r="W392" i="1"/>
  <c r="W394" i="1" s="1"/>
  <c r="V394" i="1"/>
  <c r="W59" i="1"/>
  <c r="V100" i="1"/>
  <c r="V101" i="1"/>
  <c r="W91" i="1"/>
  <c r="W100" i="1" s="1"/>
  <c r="W210" i="1"/>
  <c r="W245" i="1"/>
  <c r="V282" i="1"/>
  <c r="W279" i="1"/>
  <c r="W281" i="1" s="1"/>
  <c r="V281" i="1"/>
  <c r="W314" i="1"/>
  <c r="W335" i="1"/>
  <c r="P429" i="1"/>
  <c r="V402" i="1"/>
  <c r="W399" i="1"/>
  <c r="W401" i="1" s="1"/>
  <c r="F429" i="1"/>
  <c r="K429" i="1"/>
  <c r="V60" i="1"/>
  <c r="V80" i="1"/>
  <c r="V118" i="1"/>
  <c r="V134" i="1"/>
  <c r="V177" i="1"/>
  <c r="V202" i="1"/>
  <c r="V251" i="1"/>
  <c r="V286" i="1"/>
  <c r="V287" i="1"/>
  <c r="L429" i="1"/>
  <c r="V302" i="1"/>
  <c r="V315" i="1"/>
  <c r="V335" i="1"/>
  <c r="V343" i="1"/>
  <c r="V353" i="1"/>
  <c r="M429" i="1"/>
  <c r="J9" i="1"/>
  <c r="V421" i="1"/>
  <c r="W27" i="1"/>
  <c r="W32" i="1" s="1"/>
  <c r="D429" i="1"/>
  <c r="V59" i="1"/>
  <c r="V423" i="1" s="1"/>
  <c r="V79" i="1"/>
  <c r="V89" i="1"/>
  <c r="V111" i="1"/>
  <c r="W103" i="1"/>
  <c r="W110" i="1" s="1"/>
  <c r="W113" i="1"/>
  <c r="W117" i="1" s="1"/>
  <c r="H429" i="1"/>
  <c r="V154" i="1"/>
  <c r="W180" i="1"/>
  <c r="W201" i="1" s="1"/>
  <c r="V210" i="1"/>
  <c r="W213" i="1"/>
  <c r="W216" i="1" s="1"/>
  <c r="V240" i="1"/>
  <c r="W237" i="1"/>
  <c r="W239" i="1" s="1"/>
  <c r="V260" i="1"/>
  <c r="W269" i="1"/>
  <c r="W276" i="1" s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80" i="1"/>
  <c r="W384" i="1"/>
  <c r="W389" i="1" s="1"/>
  <c r="W415" i="1"/>
  <c r="W417" i="1" s="1"/>
  <c r="I429" i="1"/>
  <c r="N429" i="1"/>
  <c r="V117" i="1"/>
  <c r="V133" i="1"/>
  <c r="W130" i="1"/>
  <c r="W133" i="1" s="1"/>
  <c r="V153" i="1"/>
  <c r="V201" i="1"/>
  <c r="V211" i="1"/>
  <c r="V239" i="1"/>
  <c r="V245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20" i="1"/>
  <c r="J429" i="1"/>
  <c r="A432" i="1" l="1"/>
  <c r="C432" i="1"/>
  <c r="B432" i="1"/>
  <c r="W424" i="1"/>
  <c r="V42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<sst xmlns="http://schemas.openxmlformats.org/spreadsheetml/2006/main" count="1628" uniqueCount="672">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</sst>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638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4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0.41666666666666669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360</v>
      </c>
      <c r="V50" s="294">
        <f>IFERROR(IF(U50="",0,CEILING((U50/$H50),1)*$H50),"")</f>
        <v>367.20000000000005</v>
      </c>
      <c r="W50" s="37">
        <f>IFERROR(IF(V50=0,"",ROUNDUP(V50/H50,0)*0.02175),"")</f>
        <v>0.73949999999999994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33.333333333333329</v>
      </c>
      <c r="V52" s="295">
        <f>IFERROR(V50/H50,"0")+IFERROR(V51/H51,"0")</f>
        <v>34</v>
      </c>
      <c r="W52" s="295">
        <f>IFERROR(IF(W50="",0,W50),"0")+IFERROR(IF(W51="",0,W51),"0")</f>
        <v>0.73949999999999994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360</v>
      </c>
      <c r="V53" s="295">
        <f>IFERROR(SUM(V50:V51),"0")</f>
        <v>367.20000000000005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170</v>
      </c>
      <c r="V58" s="294">
        <f>IFERROR(IF(U58="",0,CEILING((U58/$H58),1)*$H58),"")</f>
        <v>172</v>
      </c>
      <c r="W58" s="37">
        <f>IFERROR(IF(V58=0,"",ROUNDUP(V58/H58,0)*0.00937),"")</f>
        <v>0.40290999999999999</v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42.5</v>
      </c>
      <c r="V59" s="295">
        <f>IFERROR(V56/H56,"0")+IFERROR(V57/H57,"0")+IFERROR(V58/H58,"0")</f>
        <v>43</v>
      </c>
      <c r="W59" s="295">
        <f>IFERROR(IF(W56="",0,W56),"0")+IFERROR(IF(W57="",0,W57),"0")+IFERROR(IF(W58="",0,W58),"0")</f>
        <v>0.40290999999999999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170</v>
      </c>
      <c r="V60" s="295">
        <f>IFERROR(SUM(V56:V58),"0")</f>
        <v>172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140</v>
      </c>
      <c r="V65" s="294">
        <f t="shared" si="2"/>
        <v>140.4</v>
      </c>
      <c r="W65" s="37">
        <f>IFERROR(IF(V65=0,"",ROUNDUP(V65/H65,0)*0.02175),"")</f>
        <v>0.28275</v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125</v>
      </c>
      <c r="V66" s="294">
        <f t="shared" si="2"/>
        <v>129.60000000000002</v>
      </c>
      <c r="W66" s="37">
        <f>IFERROR(IF(V66=0,"",ROUNDUP(V66/H66,0)*0.02175),"")</f>
        <v>0.26100000000000001</v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24.537037037037035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25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0.54374999999999996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265</v>
      </c>
      <c r="V80" s="295">
        <f>IFERROR(SUM(V63:V78),"0")</f>
        <v>270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215</v>
      </c>
      <c r="V121" s="294">
        <f>IFERROR(IF(U121="",0,CEILING((U121/$H121),1)*$H121),"")</f>
        <v>218.7</v>
      </c>
      <c r="W121" s="37">
        <f>IFERROR(IF(V121=0,"",ROUNDUP(V121/H121,0)*0.02175),"")</f>
        <v>0.58724999999999994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26.543209876543212</v>
      </c>
      <c r="V125" s="295">
        <f>IFERROR(V121/H121,"0")+IFERROR(V122/H122,"0")+IFERROR(V123/H123,"0")+IFERROR(V124/H124,"0")</f>
        <v>27</v>
      </c>
      <c r="W125" s="295">
        <f>IFERROR(IF(W121="",0,W121),"0")+IFERROR(IF(W122="",0,W122),"0")+IFERROR(IF(W123="",0,W123),"0")+IFERROR(IF(W124="",0,W124),"0")</f>
        <v>0.58724999999999994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215</v>
      </c>
      <c r="V126" s="295">
        <f>IFERROR(SUM(V121:V124),"0")</f>
        <v>218.7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50</v>
      </c>
      <c r="V151" s="294">
        <f t="shared" si="7"/>
        <v>52</v>
      </c>
      <c r="W151" s="37">
        <f>IFERROR(IF(V151=0,"",ROUNDUP(V151/H151,0)*0.00937),"")</f>
        <v>0.12181</v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12.5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13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0.12181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50</v>
      </c>
      <c r="V154" s="295">
        <f>IFERROR(SUM(V137:V152),"0")</f>
        <v>52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236</v>
      </c>
      <c r="V189" s="294">
        <f t="shared" si="9"/>
        <v>237.6</v>
      </c>
      <c r="W189" s="37">
        <f>IFERROR(IF(V189=0,"",ROUNDUP(V189/H189,0)*0.00753),"")</f>
        <v>0.74547000000000008</v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200</v>
      </c>
      <c r="V191" s="294">
        <f t="shared" si="9"/>
        <v>201.6</v>
      </c>
      <c r="W191" s="37">
        <f>IFERROR(IF(V191=0,"",ROUNDUP(V191/H191,0)*0.00753),"")</f>
        <v>0.63251999999999997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264</v>
      </c>
      <c r="V197" s="294">
        <f t="shared" si="9"/>
        <v>264</v>
      </c>
      <c r="W197" s="37">
        <f t="shared" si="10"/>
        <v>0.82830000000000004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291.66666666666669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293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2.2062900000000001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700</v>
      </c>
      <c r="V202" s="295">
        <f>IFERROR(SUM(V180:V200),"0")</f>
        <v>703.2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2900</v>
      </c>
      <c r="V269" s="294">
        <f t="shared" si="13"/>
        <v>2910</v>
      </c>
      <c r="W269" s="37">
        <f>IFERROR(IF(V269=0,"",ROUNDUP(V269/H269,0)*0.02175),"")</f>
        <v>4.2195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2100</v>
      </c>
      <c r="V270" s="294">
        <f t="shared" si="13"/>
        <v>2100</v>
      </c>
      <c r="W270" s="37">
        <f>IFERROR(IF(V270=0,"",ROUNDUP(V270/H270,0)*0.02175),"")</f>
        <v>3.0449999999999999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150</v>
      </c>
      <c r="V272" s="294">
        <f t="shared" si="13"/>
        <v>150</v>
      </c>
      <c r="W272" s="37">
        <f>IFERROR(IF(V272=0,"",ROUNDUP(V272/H272,0)*0.02175),"")</f>
        <v>0.21749999999999997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343.33333333333337</v>
      </c>
      <c r="V276" s="295">
        <f>IFERROR(V268/H268,"0")+IFERROR(V269/H269,"0")+IFERROR(V270/H270,"0")+IFERROR(V271/H271,"0")+IFERROR(V272/H272,"0")+IFERROR(V273/H273,"0")+IFERROR(V274/H274,"0")+IFERROR(V275/H275,"0")</f>
        <v>344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7.4820000000000002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5150</v>
      </c>
      <c r="V277" s="295">
        <f>IFERROR(SUM(V268:V275),"0")</f>
        <v>5160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1750</v>
      </c>
      <c r="V279" s="294">
        <f>IFERROR(IF(U279="",0,CEILING((U279/$H279),1)*$H279),"")</f>
        <v>1755</v>
      </c>
      <c r="W279" s="37">
        <f>IFERROR(IF(V279=0,"",ROUNDUP(V279/H279,0)*0.02175),"")</f>
        <v>2.5447499999999996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116.66666666666667</v>
      </c>
      <c r="V281" s="295">
        <f>IFERROR(V279/H279,"0")+IFERROR(V280/H280,"0")</f>
        <v>117</v>
      </c>
      <c r="W281" s="295">
        <f>IFERROR(IF(W279="",0,W279),"0")+IFERROR(IF(W280="",0,W280),"0")</f>
        <v>2.5447499999999996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1750</v>
      </c>
      <c r="V282" s="295">
        <f>IFERROR(SUM(V279:V280),"0")</f>
        <v>1755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340</v>
      </c>
      <c r="V330" s="294">
        <f t="shared" si="14"/>
        <v>340.2</v>
      </c>
      <c r="W330" s="37">
        <f>IFERROR(IF(V330=0,"",ROUNDUP(V330/H330,0)*0.00753),"")</f>
        <v>0.60992999999999997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80.952380952380949</v>
      </c>
      <c r="V335" s="295">
        <f>IFERROR(V328/H328,"0")+IFERROR(V329/H329,"0")+IFERROR(V330/H330,"0")+IFERROR(V331/H331,"0")+IFERROR(V332/H332,"0")+IFERROR(V333/H333,"0")+IFERROR(V334/H334,"0")</f>
        <v>81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0.60992999999999997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340</v>
      </c>
      <c r="V336" s="295">
        <f>IFERROR(SUM(V328:V334),"0")</f>
        <v>340.2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230</v>
      </c>
      <c r="V355" s="294">
        <f>IFERROR(IF(U355="",0,CEILING((U355/$H355),1)*$H355),"")</f>
        <v>231</v>
      </c>
      <c r="W355" s="37">
        <f>IFERROR(IF(V355=0,"",ROUNDUP(V355/H355,0)*0.00753),"")</f>
        <v>0.41415000000000002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54.761904761904759</v>
      </c>
      <c r="V360" s="295">
        <f>IFERROR(V355/H355,"0")+IFERROR(V356/H356,"0")+IFERROR(V357/H357,"0")+IFERROR(V358/H358,"0")+IFERROR(V359/H359,"0")</f>
        <v>55</v>
      </c>
      <c r="W360" s="295">
        <f>IFERROR(IF(W355="",0,W355),"0")+IFERROR(IF(W356="",0,W356),"0")+IFERROR(IF(W357="",0,W357),"0")+IFERROR(IF(W358="",0,W358),"0")+IFERROR(IF(W359="",0,W359),"0")</f>
        <v>0.41415000000000002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230</v>
      </c>
      <c r="V361" s="295">
        <f>IFERROR(SUM(V355:V359),"0")</f>
        <v>231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160</v>
      </c>
      <c r="V365" s="294">
        <f t="shared" ref="V365:V374" si="15">IFERROR(IF(U365="",0,CEILING((U365/$H365),1)*$H365),"")</f>
        <v>163.68</v>
      </c>
      <c r="W365" s="37">
        <f>IFERROR(IF(V365=0,"",ROUNDUP(V365/H365,0)*0.01196),"")</f>
        <v>0.37075999999999998</v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45</v>
      </c>
      <c r="V367" s="294">
        <f t="shared" si="15"/>
        <v>47.52</v>
      </c>
      <c r="W367" s="37">
        <f>IFERROR(IF(V367=0,"",ROUNDUP(V367/H367,0)*0.01196),"")</f>
        <v>0.10764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30</v>
      </c>
      <c r="V368" s="294">
        <f t="shared" si="15"/>
        <v>31.68</v>
      </c>
      <c r="W368" s="37">
        <f>IFERROR(IF(V368=0,"",ROUNDUP(V368/H368,0)*0.01196),"")</f>
        <v>7.1760000000000004E-2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44.507575757575751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46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0.55015999999999998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235</v>
      </c>
      <c r="V376" s="295">
        <f>IFERROR(SUM(V365:V374),"0")</f>
        <v>242.88000000000002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9465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9512.18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9855.079235209234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9904.6460000000006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15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15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10230.079235209234</v>
      </c>
      <c r="V422" s="295">
        <f>GrossWeightTotalR+PalletQtyTotalR*25</f>
        <v>10279.646000000001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1071.3021083854417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1078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16.202500000000001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367.20000000000005</v>
      </c>
      <c r="D429" s="47">
        <f>IFERROR(V56*1,"0")+IFERROR(V57*1,"0")+IFERROR(V58*1,"0")</f>
        <v>172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270</v>
      </c>
      <c r="F429" s="47">
        <f>IFERROR(V121*1,"0")+IFERROR(V122*1,"0")+IFERROR(V123*1,"0")+IFERROR(V124*1,"0")</f>
        <v>218.7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755.2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6915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340.2</v>
      </c>
      <c r="N429" s="47">
        <f>IFERROR(V350*1,"0")+IFERROR(V351*1,"0")+IFERROR(V355*1,"0")+IFERROR(V356*1,"0")+IFERROR(V357*1,"0")+IFERROR(V358*1,"0")+IFERROR(V359*1,"0")</f>
        <v>231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242.88000000000002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2023-07-20T11:24:16Z</dcterms:modified>
</cp:coreProperties>
</file>