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24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1" i="1" l="1"/>
  <c r="U420" i="1"/>
  <c r="V418" i="1"/>
  <c r="U418" i="1"/>
  <c r="U417" i="1"/>
  <c r="W416" i="1"/>
  <c r="V416" i="1"/>
  <c r="V415" i="1"/>
  <c r="V417" i="1" s="1"/>
  <c r="W414" i="1"/>
  <c r="V414" i="1"/>
  <c r="U412" i="1"/>
  <c r="U411" i="1"/>
  <c r="V410" i="1"/>
  <c r="W410" i="1" s="1"/>
  <c r="V409" i="1"/>
  <c r="U407" i="1"/>
  <c r="U406" i="1"/>
  <c r="W405" i="1"/>
  <c r="V405" i="1"/>
  <c r="V404" i="1"/>
  <c r="U402" i="1"/>
  <c r="U401" i="1"/>
  <c r="V400" i="1"/>
  <c r="W400" i="1" s="1"/>
  <c r="V399" i="1"/>
  <c r="V401" i="1" s="1"/>
  <c r="U395" i="1"/>
  <c r="U394" i="1"/>
  <c r="W393" i="1"/>
  <c r="V393" i="1"/>
  <c r="M393" i="1"/>
  <c r="V392" i="1"/>
  <c r="M392" i="1"/>
  <c r="U390" i="1"/>
  <c r="U389" i="1"/>
  <c r="V388" i="1"/>
  <c r="W388" i="1" s="1"/>
  <c r="W387" i="1"/>
  <c r="V387" i="1"/>
  <c r="V386" i="1"/>
  <c r="W386" i="1" s="1"/>
  <c r="V385" i="1"/>
  <c r="W385" i="1" s="1"/>
  <c r="M385" i="1"/>
  <c r="V384" i="1"/>
  <c r="W384" i="1" s="1"/>
  <c r="W389" i="1" s="1"/>
  <c r="M384" i="1"/>
  <c r="V383" i="1"/>
  <c r="W383" i="1" s="1"/>
  <c r="M383" i="1"/>
  <c r="U381" i="1"/>
  <c r="U380" i="1"/>
  <c r="V379" i="1"/>
  <c r="W378" i="1"/>
  <c r="V378" i="1"/>
  <c r="V380" i="1" s="1"/>
  <c r="M378" i="1"/>
  <c r="U376" i="1"/>
  <c r="U375" i="1"/>
  <c r="W374" i="1"/>
  <c r="V374" i="1"/>
  <c r="V373" i="1"/>
  <c r="W373" i="1" s="1"/>
  <c r="M373" i="1"/>
  <c r="W372" i="1"/>
  <c r="V372" i="1"/>
  <c r="V371" i="1"/>
  <c r="W371" i="1" s="1"/>
  <c r="W370" i="1"/>
  <c r="V370" i="1"/>
  <c r="V369" i="1"/>
  <c r="W369" i="1" s="1"/>
  <c r="M369" i="1"/>
  <c r="V368" i="1"/>
  <c r="W368" i="1" s="1"/>
  <c r="M368" i="1"/>
  <c r="W367" i="1"/>
  <c r="V367" i="1"/>
  <c r="W366" i="1"/>
  <c r="V366" i="1"/>
  <c r="M366" i="1"/>
  <c r="V365" i="1"/>
  <c r="M365" i="1"/>
  <c r="U361" i="1"/>
  <c r="U360" i="1"/>
  <c r="V359" i="1"/>
  <c r="W359" i="1" s="1"/>
  <c r="W358" i="1"/>
  <c r="V358" i="1"/>
  <c r="M358" i="1"/>
  <c r="V357" i="1"/>
  <c r="M357" i="1"/>
  <c r="V356" i="1"/>
  <c r="W356" i="1" s="1"/>
  <c r="M356" i="1"/>
  <c r="W355" i="1"/>
  <c r="V355" i="1"/>
  <c r="M355" i="1"/>
  <c r="U353" i="1"/>
  <c r="V352" i="1"/>
  <c r="U352" i="1"/>
  <c r="W351" i="1"/>
  <c r="V351" i="1"/>
  <c r="M351" i="1"/>
  <c r="V350" i="1"/>
  <c r="N429" i="1" s="1"/>
  <c r="M350" i="1"/>
  <c r="V347" i="1"/>
  <c r="U347" i="1"/>
  <c r="U346" i="1"/>
  <c r="W345" i="1"/>
  <c r="W346" i="1" s="1"/>
  <c r="V345" i="1"/>
  <c r="V346" i="1" s="1"/>
  <c r="U343" i="1"/>
  <c r="V342" i="1"/>
  <c r="U342" i="1"/>
  <c r="V341" i="1"/>
  <c r="W341" i="1" s="1"/>
  <c r="M341" i="1"/>
  <c r="V340" i="1"/>
  <c r="W340" i="1" s="1"/>
  <c r="M340" i="1"/>
  <c r="W339" i="1"/>
  <c r="V339" i="1"/>
  <c r="V338" i="1"/>
  <c r="M338" i="1"/>
  <c r="U336" i="1"/>
  <c r="U335" i="1"/>
  <c r="W334" i="1"/>
  <c r="V334" i="1"/>
  <c r="M334" i="1"/>
  <c r="V333" i="1"/>
  <c r="W333" i="1" s="1"/>
  <c r="M333" i="1"/>
  <c r="W332" i="1"/>
  <c r="V332" i="1"/>
  <c r="M332" i="1"/>
  <c r="W331" i="1"/>
  <c r="V331" i="1"/>
  <c r="M331" i="1"/>
  <c r="W330" i="1"/>
  <c r="V330" i="1"/>
  <c r="M330" i="1"/>
  <c r="V329" i="1"/>
  <c r="W329" i="1" s="1"/>
  <c r="M329" i="1"/>
  <c r="W328" i="1"/>
  <c r="V328" i="1"/>
  <c r="M328" i="1"/>
  <c r="V326" i="1"/>
  <c r="U326" i="1"/>
  <c r="U325" i="1"/>
  <c r="W324" i="1"/>
  <c r="V324" i="1"/>
  <c r="V323" i="1"/>
  <c r="V325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M313" i="1"/>
  <c r="W312" i="1"/>
  <c r="V312" i="1"/>
  <c r="M312" i="1"/>
  <c r="W311" i="1"/>
  <c r="W314" i="1" s="1"/>
  <c r="V311" i="1"/>
  <c r="V310" i="1"/>
  <c r="W310" i="1" s="1"/>
  <c r="U308" i="1"/>
  <c r="U307" i="1"/>
  <c r="W306" i="1"/>
  <c r="V306" i="1"/>
  <c r="M306" i="1"/>
  <c r="V305" i="1"/>
  <c r="V308" i="1" s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V295" i="1"/>
  <c r="U295" i="1"/>
  <c r="U294" i="1"/>
  <c r="W293" i="1"/>
  <c r="W294" i="1" s="1"/>
  <c r="V293" i="1"/>
  <c r="V294" i="1" s="1"/>
  <c r="M293" i="1"/>
  <c r="U291" i="1"/>
  <c r="U290" i="1"/>
  <c r="W289" i="1"/>
  <c r="W290" i="1" s="1"/>
  <c r="V289" i="1"/>
  <c r="V290" i="1" s="1"/>
  <c r="M289" i="1"/>
  <c r="U287" i="1"/>
  <c r="U286" i="1"/>
  <c r="V285" i="1"/>
  <c r="W285" i="1" s="1"/>
  <c r="M285" i="1"/>
  <c r="V284" i="1"/>
  <c r="M284" i="1"/>
  <c r="U282" i="1"/>
  <c r="U281" i="1"/>
  <c r="W280" i="1"/>
  <c r="V280" i="1"/>
  <c r="M280" i="1"/>
  <c r="V279" i="1"/>
  <c r="M279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V270" i="1"/>
  <c r="W270" i="1" s="1"/>
  <c r="M270" i="1"/>
  <c r="V269" i="1"/>
  <c r="W269" i="1" s="1"/>
  <c r="M269" i="1"/>
  <c r="V268" i="1"/>
  <c r="M268" i="1"/>
  <c r="U264" i="1"/>
  <c r="U263" i="1"/>
  <c r="V262" i="1"/>
  <c r="M262" i="1"/>
  <c r="U260" i="1"/>
  <c r="W259" i="1"/>
  <c r="V259" i="1"/>
  <c r="U259" i="1"/>
  <c r="V258" i="1"/>
  <c r="W258" i="1" s="1"/>
  <c r="M258" i="1"/>
  <c r="V256" i="1"/>
  <c r="U256" i="1"/>
  <c r="W255" i="1"/>
  <c r="V255" i="1"/>
  <c r="U255" i="1"/>
  <c r="V254" i="1"/>
  <c r="W254" i="1" s="1"/>
  <c r="M254" i="1"/>
  <c r="U252" i="1"/>
  <c r="U251" i="1"/>
  <c r="V250" i="1"/>
  <c r="W250" i="1" s="1"/>
  <c r="M250" i="1"/>
  <c r="W249" i="1"/>
  <c r="V249" i="1"/>
  <c r="M249" i="1"/>
  <c r="V248" i="1"/>
  <c r="W248" i="1" s="1"/>
  <c r="M248" i="1"/>
  <c r="U246" i="1"/>
  <c r="U245" i="1"/>
  <c r="W244" i="1"/>
  <c r="V244" i="1"/>
  <c r="M244" i="1"/>
  <c r="W243" i="1"/>
  <c r="W245" i="1" s="1"/>
  <c r="V243" i="1"/>
  <c r="V246" i="1" s="1"/>
  <c r="M243" i="1"/>
  <c r="U240" i="1"/>
  <c r="U239" i="1"/>
  <c r="V238" i="1"/>
  <c r="W238" i="1" s="1"/>
  <c r="M238" i="1"/>
  <c r="V237" i="1"/>
  <c r="M237" i="1"/>
  <c r="V235" i="1"/>
  <c r="U235" i="1"/>
  <c r="U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V229" i="1"/>
  <c r="M229" i="1"/>
  <c r="W228" i="1"/>
  <c r="V228" i="1"/>
  <c r="M228" i="1"/>
  <c r="W227" i="1"/>
  <c r="V227" i="1"/>
  <c r="M227" i="1"/>
  <c r="U224" i="1"/>
  <c r="U223" i="1"/>
  <c r="W222" i="1"/>
  <c r="V222" i="1"/>
  <c r="V224" i="1" s="1"/>
  <c r="M222" i="1"/>
  <c r="V221" i="1"/>
  <c r="W221" i="1" s="1"/>
  <c r="W220" i="1"/>
  <c r="V220" i="1"/>
  <c r="V219" i="1"/>
  <c r="M219" i="1"/>
  <c r="U217" i="1"/>
  <c r="U216" i="1"/>
  <c r="V215" i="1"/>
  <c r="W215" i="1" s="1"/>
  <c r="M215" i="1"/>
  <c r="V214" i="1"/>
  <c r="W214" i="1" s="1"/>
  <c r="V213" i="1"/>
  <c r="U211" i="1"/>
  <c r="W210" i="1"/>
  <c r="U210" i="1"/>
  <c r="W209" i="1"/>
  <c r="V209" i="1"/>
  <c r="W208" i="1"/>
  <c r="V208" i="1"/>
  <c r="W207" i="1"/>
  <c r="V207" i="1"/>
  <c r="W206" i="1"/>
  <c r="V206" i="1"/>
  <c r="M206" i="1"/>
  <c r="W205" i="1"/>
  <c r="V205" i="1"/>
  <c r="M205" i="1"/>
  <c r="W204" i="1"/>
  <c r="V204" i="1"/>
  <c r="M204" i="1"/>
  <c r="U202" i="1"/>
  <c r="U201" i="1"/>
  <c r="V200" i="1"/>
  <c r="W200" i="1" s="1"/>
  <c r="W199" i="1"/>
  <c r="V199" i="1"/>
  <c r="M199" i="1"/>
  <c r="W198" i="1"/>
  <c r="V198" i="1"/>
  <c r="V197" i="1"/>
  <c r="W197" i="1" s="1"/>
  <c r="V196" i="1"/>
  <c r="W196" i="1" s="1"/>
  <c r="V195" i="1"/>
  <c r="W195" i="1" s="1"/>
  <c r="M195" i="1"/>
  <c r="W194" i="1"/>
  <c r="V194" i="1"/>
  <c r="M194" i="1"/>
  <c r="V193" i="1"/>
  <c r="W193" i="1" s="1"/>
  <c r="M193" i="1"/>
  <c r="W192" i="1"/>
  <c r="V192" i="1"/>
  <c r="W191" i="1"/>
  <c r="V191" i="1"/>
  <c r="W190" i="1"/>
  <c r="V190" i="1"/>
  <c r="W189" i="1"/>
  <c r="V189" i="1"/>
  <c r="M189" i="1"/>
  <c r="V188" i="1"/>
  <c r="W188" i="1" s="1"/>
  <c r="V187" i="1"/>
  <c r="W187" i="1" s="1"/>
  <c r="W186" i="1"/>
  <c r="V186" i="1"/>
  <c r="V185" i="1"/>
  <c r="W185" i="1" s="1"/>
  <c r="W184" i="1"/>
  <c r="V184" i="1"/>
  <c r="V183" i="1"/>
  <c r="W183" i="1" s="1"/>
  <c r="M183" i="1"/>
  <c r="W182" i="1"/>
  <c r="V182" i="1"/>
  <c r="M182" i="1"/>
  <c r="V181" i="1"/>
  <c r="W181" i="1" s="1"/>
  <c r="M181" i="1"/>
  <c r="V180" i="1"/>
  <c r="U178" i="1"/>
  <c r="U177" i="1"/>
  <c r="V176" i="1"/>
  <c r="W176" i="1" s="1"/>
  <c r="M176" i="1"/>
  <c r="W175" i="1"/>
  <c r="V175" i="1"/>
  <c r="M175" i="1"/>
  <c r="V174" i="1"/>
  <c r="W174" i="1" s="1"/>
  <c r="M174" i="1"/>
  <c r="W173" i="1"/>
  <c r="V173" i="1"/>
  <c r="W172" i="1"/>
  <c r="V172" i="1"/>
  <c r="M172" i="1"/>
  <c r="V171" i="1"/>
  <c r="W171" i="1" s="1"/>
  <c r="M171" i="1"/>
  <c r="W170" i="1"/>
  <c r="V170" i="1"/>
  <c r="M170" i="1"/>
  <c r="V169" i="1"/>
  <c r="W169" i="1" s="1"/>
  <c r="W168" i="1"/>
  <c r="V168" i="1"/>
  <c r="V167" i="1"/>
  <c r="W167" i="1" s="1"/>
  <c r="W166" i="1"/>
  <c r="V166" i="1"/>
  <c r="V165" i="1"/>
  <c r="W165" i="1" s="1"/>
  <c r="M165" i="1"/>
  <c r="W164" i="1"/>
  <c r="V164" i="1"/>
  <c r="V163" i="1"/>
  <c r="W163" i="1" s="1"/>
  <c r="M163" i="1"/>
  <c r="V162" i="1"/>
  <c r="V178" i="1" s="1"/>
  <c r="M162" i="1"/>
  <c r="W161" i="1"/>
  <c r="V161" i="1"/>
  <c r="M161" i="1"/>
  <c r="U159" i="1"/>
  <c r="V158" i="1"/>
  <c r="U158" i="1"/>
  <c r="W157" i="1"/>
  <c r="V157" i="1"/>
  <c r="W156" i="1"/>
  <c r="W158" i="1" s="1"/>
  <c r="V156" i="1"/>
  <c r="V159" i="1" s="1"/>
  <c r="U154" i="1"/>
  <c r="U153" i="1"/>
  <c r="V152" i="1"/>
  <c r="W152" i="1" s="1"/>
  <c r="M152" i="1"/>
  <c r="W151" i="1"/>
  <c r="V151" i="1"/>
  <c r="M151" i="1"/>
  <c r="V150" i="1"/>
  <c r="W150" i="1" s="1"/>
  <c r="V149" i="1"/>
  <c r="W149" i="1" s="1"/>
  <c r="V148" i="1"/>
  <c r="W148" i="1" s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W140" i="1"/>
  <c r="V140" i="1"/>
  <c r="M140" i="1"/>
  <c r="W139" i="1"/>
  <c r="W153" i="1" s="1"/>
  <c r="V139" i="1"/>
  <c r="M139" i="1"/>
  <c r="V138" i="1"/>
  <c r="W138" i="1" s="1"/>
  <c r="M138" i="1"/>
  <c r="W137" i="1"/>
  <c r="V137" i="1"/>
  <c r="U134" i="1"/>
  <c r="U133" i="1"/>
  <c r="V132" i="1"/>
  <c r="W132" i="1" s="1"/>
  <c r="M132" i="1"/>
  <c r="V131" i="1"/>
  <c r="W131" i="1" s="1"/>
  <c r="M131" i="1"/>
  <c r="V130" i="1"/>
  <c r="M130" i="1"/>
  <c r="U126" i="1"/>
  <c r="W125" i="1"/>
  <c r="U125" i="1"/>
  <c r="V124" i="1"/>
  <c r="W124" i="1" s="1"/>
  <c r="M124" i="1"/>
  <c r="W123" i="1"/>
  <c r="V123" i="1"/>
  <c r="M123" i="1"/>
  <c r="W122" i="1"/>
  <c r="V122" i="1"/>
  <c r="M122" i="1"/>
  <c r="W121" i="1"/>
  <c r="V121" i="1"/>
  <c r="M121" i="1"/>
  <c r="U118" i="1"/>
  <c r="U117" i="1"/>
  <c r="V116" i="1"/>
  <c r="W116" i="1" s="1"/>
  <c r="M116" i="1"/>
  <c r="V115" i="1"/>
  <c r="W115" i="1" s="1"/>
  <c r="V114" i="1"/>
  <c r="W114" i="1" s="1"/>
  <c r="M114" i="1"/>
  <c r="V113" i="1"/>
  <c r="M113" i="1"/>
  <c r="U111" i="1"/>
  <c r="U110" i="1"/>
  <c r="W109" i="1"/>
  <c r="V109" i="1"/>
  <c r="M109" i="1"/>
  <c r="V108" i="1"/>
  <c r="W108" i="1" s="1"/>
  <c r="W107" i="1"/>
  <c r="V107" i="1"/>
  <c r="V106" i="1"/>
  <c r="W106" i="1" s="1"/>
  <c r="W105" i="1"/>
  <c r="V105" i="1"/>
  <c r="M105" i="1"/>
  <c r="V104" i="1"/>
  <c r="V110" i="1" s="1"/>
  <c r="M104" i="1"/>
  <c r="V103" i="1"/>
  <c r="U101" i="1"/>
  <c r="U100" i="1"/>
  <c r="V99" i="1"/>
  <c r="W99" i="1" s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W92" i="1"/>
  <c r="V92" i="1"/>
  <c r="M92" i="1"/>
  <c r="V91" i="1"/>
  <c r="V100" i="1" s="1"/>
  <c r="M91" i="1"/>
  <c r="U89" i="1"/>
  <c r="U88" i="1"/>
  <c r="W87" i="1"/>
  <c r="V87" i="1"/>
  <c r="M87" i="1"/>
  <c r="V86" i="1"/>
  <c r="W86" i="1" s="1"/>
  <c r="M86" i="1"/>
  <c r="W85" i="1"/>
  <c r="V85" i="1"/>
  <c r="V84" i="1"/>
  <c r="W84" i="1" s="1"/>
  <c r="M84" i="1"/>
  <c r="V83" i="1"/>
  <c r="W83" i="1" s="1"/>
  <c r="V82" i="1"/>
  <c r="V89" i="1" s="1"/>
  <c r="M82" i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W66" i="1"/>
  <c r="V66" i="1"/>
  <c r="M66" i="1"/>
  <c r="V65" i="1"/>
  <c r="W65" i="1" s="1"/>
  <c r="M65" i="1"/>
  <c r="W64" i="1"/>
  <c r="V64" i="1"/>
  <c r="M64" i="1"/>
  <c r="W63" i="1"/>
  <c r="V63" i="1"/>
  <c r="M63" i="1"/>
  <c r="U60" i="1"/>
  <c r="U59" i="1"/>
  <c r="V58" i="1"/>
  <c r="W58" i="1" s="1"/>
  <c r="V57" i="1"/>
  <c r="W57" i="1" s="1"/>
  <c r="M57" i="1"/>
  <c r="W56" i="1"/>
  <c r="V56" i="1"/>
  <c r="M56" i="1"/>
  <c r="U53" i="1"/>
  <c r="U52" i="1"/>
  <c r="W51" i="1"/>
  <c r="V51" i="1"/>
  <c r="M51" i="1"/>
  <c r="V50" i="1"/>
  <c r="C429" i="1" s="1"/>
  <c r="M50" i="1"/>
  <c r="V46" i="1"/>
  <c r="U46" i="1"/>
  <c r="W45" i="1"/>
  <c r="U45" i="1"/>
  <c r="W44" i="1"/>
  <c r="V44" i="1"/>
  <c r="V45" i="1" s="1"/>
  <c r="M44" i="1"/>
  <c r="U42" i="1"/>
  <c r="U41" i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V28" i="1"/>
  <c r="W28" i="1" s="1"/>
  <c r="M28" i="1"/>
  <c r="V27" i="1"/>
  <c r="W27" i="1" s="1"/>
  <c r="M27" i="1"/>
  <c r="W26" i="1"/>
  <c r="V26" i="1"/>
  <c r="M26" i="1"/>
  <c r="V24" i="1"/>
  <c r="U24" i="1"/>
  <c r="V23" i="1"/>
  <c r="U23" i="1"/>
  <c r="W22" i="1"/>
  <c r="W23" i="1" s="1"/>
  <c r="V22" i="1"/>
  <c r="H10" i="1"/>
  <c r="A9" i="1"/>
  <c r="J9" i="1" s="1"/>
  <c r="D7" i="1"/>
  <c r="N6" i="1"/>
  <c r="M2" i="1"/>
  <c r="V276" i="1" l="1"/>
  <c r="U422" i="1"/>
  <c r="U423" i="1"/>
  <c r="W79" i="1"/>
  <c r="W59" i="1"/>
  <c r="W32" i="1"/>
  <c r="F10" i="1"/>
  <c r="V32" i="1"/>
  <c r="V38" i="1"/>
  <c r="V53" i="1"/>
  <c r="V118" i="1"/>
  <c r="W113" i="1"/>
  <c r="W117" i="1" s="1"/>
  <c r="V133" i="1"/>
  <c r="W130" i="1"/>
  <c r="W133" i="1" s="1"/>
  <c r="V134" i="1"/>
  <c r="G429" i="1"/>
  <c r="V395" i="1"/>
  <c r="W392" i="1"/>
  <c r="W394" i="1" s="1"/>
  <c r="V394" i="1"/>
  <c r="V411" i="1"/>
  <c r="W409" i="1"/>
  <c r="W411" i="1" s="1"/>
  <c r="V412" i="1"/>
  <c r="V33" i="1"/>
  <c r="W35" i="1"/>
  <c r="W37" i="1" s="1"/>
  <c r="W50" i="1"/>
  <c r="W52" i="1" s="1"/>
  <c r="E429" i="1"/>
  <c r="V79" i="1"/>
  <c r="W82" i="1"/>
  <c r="W88" i="1" s="1"/>
  <c r="V101" i="1"/>
  <c r="W104" i="1"/>
  <c r="V117" i="1"/>
  <c r="V125" i="1"/>
  <c r="F429" i="1"/>
  <c r="V201" i="1"/>
  <c r="V211" i="1"/>
  <c r="V210" i="1"/>
  <c r="I429" i="1"/>
  <c r="V282" i="1"/>
  <c r="W279" i="1"/>
  <c r="W281" i="1" s="1"/>
  <c r="V281" i="1"/>
  <c r="V360" i="1"/>
  <c r="W357" i="1"/>
  <c r="W360" i="1" s="1"/>
  <c r="U419" i="1"/>
  <c r="V52" i="1"/>
  <c r="V80" i="1"/>
  <c r="V88" i="1"/>
  <c r="V126" i="1"/>
  <c r="V153" i="1"/>
  <c r="W177" i="1"/>
  <c r="V223" i="1"/>
  <c r="W219" i="1"/>
  <c r="W223" i="1" s="1"/>
  <c r="V239" i="1"/>
  <c r="V245" i="1"/>
  <c r="J429" i="1"/>
  <c r="W262" i="1"/>
  <c r="W263" i="1" s="1"/>
  <c r="V263" i="1"/>
  <c r="V264" i="1"/>
  <c r="V375" i="1"/>
  <c r="W365" i="1"/>
  <c r="W375" i="1" s="1"/>
  <c r="O429" i="1"/>
  <c r="P429" i="1"/>
  <c r="V402" i="1"/>
  <c r="W399" i="1"/>
  <c r="W401" i="1" s="1"/>
  <c r="W162" i="1"/>
  <c r="V177" i="1"/>
  <c r="F9" i="1"/>
  <c r="H9" i="1"/>
  <c r="B429" i="1"/>
  <c r="A10" i="1"/>
  <c r="W40" i="1"/>
  <c r="W41" i="1" s="1"/>
  <c r="V42" i="1"/>
  <c r="V60" i="1"/>
  <c r="W91" i="1"/>
  <c r="W100" i="1" s="1"/>
  <c r="V216" i="1"/>
  <c r="W229" i="1"/>
  <c r="W234" i="1" s="1"/>
  <c r="V234" i="1"/>
  <c r="W251" i="1"/>
  <c r="V252" i="1"/>
  <c r="W268" i="1"/>
  <c r="W276" i="1" s="1"/>
  <c r="V277" i="1"/>
  <c r="K429" i="1"/>
  <c r="V291" i="1"/>
  <c r="V307" i="1"/>
  <c r="W305" i="1"/>
  <c r="W307" i="1" s="1"/>
  <c r="W335" i="1"/>
  <c r="V376" i="1"/>
  <c r="W379" i="1"/>
  <c r="W380" i="1" s="1"/>
  <c r="V381" i="1"/>
  <c r="V407" i="1"/>
  <c r="V406" i="1"/>
  <c r="W404" i="1"/>
  <c r="W406" i="1" s="1"/>
  <c r="V202" i="1"/>
  <c r="V251" i="1"/>
  <c r="V286" i="1"/>
  <c r="V287" i="1"/>
  <c r="L429" i="1"/>
  <c r="V302" i="1"/>
  <c r="V315" i="1"/>
  <c r="V335" i="1"/>
  <c r="V343" i="1"/>
  <c r="V353" i="1"/>
  <c r="M429" i="1"/>
  <c r="V217" i="1"/>
  <c r="V421" i="1"/>
  <c r="D429" i="1"/>
  <c r="V59" i="1"/>
  <c r="V111" i="1"/>
  <c r="W103" i="1"/>
  <c r="W110" i="1" s="1"/>
  <c r="H429" i="1"/>
  <c r="V154" i="1"/>
  <c r="W180" i="1"/>
  <c r="W201" i="1" s="1"/>
  <c r="W213" i="1"/>
  <c r="W216" i="1" s="1"/>
  <c r="V240" i="1"/>
  <c r="W237" i="1"/>
  <c r="W239" i="1" s="1"/>
  <c r="V260" i="1"/>
  <c r="W284" i="1"/>
  <c r="W286" i="1" s="1"/>
  <c r="W298" i="1"/>
  <c r="W302" i="1" s="1"/>
  <c r="V303" i="1"/>
  <c r="V314" i="1"/>
  <c r="W323" i="1"/>
  <c r="W325" i="1" s="1"/>
  <c r="V336" i="1"/>
  <c r="W338" i="1"/>
  <c r="W342" i="1" s="1"/>
  <c r="W350" i="1"/>
  <c r="W352" i="1" s="1"/>
  <c r="V361" i="1"/>
  <c r="V390" i="1"/>
  <c r="W415" i="1"/>
  <c r="W417" i="1" s="1"/>
  <c r="V389" i="1"/>
  <c r="V420" i="1"/>
  <c r="V423" i="1" l="1"/>
  <c r="V419" i="1"/>
  <c r="W424" i="1"/>
  <c r="V422" i="1"/>
  <c r="C432" i="1"/>
  <c r="B432" i="1"/>
  <c r="A432" i="1"/>
</calcChain>
</file>

<file path=xl/sharedStrings.xml><?xml version="1.0" encoding="utf-8"?>
<sst xmlns="http://schemas.openxmlformats.org/spreadsheetml/2006/main" count="1627" uniqueCount="671">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</sst>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U270" sqref="U27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/>
      <c r="I5" s="308"/>
      <c r="J5" s="308"/>
      <c r="K5" s="306"/>
      <c r="M5" s="25" t="s">
        <v>10</v>
      </c>
      <c r="N5" s="309">
        <v>45129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629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Суббота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0.33333333333333331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50</v>
      </c>
      <c r="V50" s="294">
        <f>IFERROR(IF(U50="",0,CEILING((U50/$H50),1)*$H50),"")</f>
        <v>54</v>
      </c>
      <c r="W50" s="37">
        <f>IFERROR(IF(V50=0,"",ROUNDUP(V50/H50,0)*0.02175),"")</f>
        <v>0.10874999999999999</v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67.5</v>
      </c>
      <c r="V51" s="294">
        <f>IFERROR(IF(U51="",0,CEILING((U51/$H51),1)*$H51),"")</f>
        <v>67.5</v>
      </c>
      <c r="W51" s="37">
        <f>IFERROR(IF(V51=0,"",ROUNDUP(V51/H51,0)*0.00753),"")</f>
        <v>0.18825</v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29.62962962962963</v>
      </c>
      <c r="V52" s="295">
        <f>IFERROR(V50/H50,"0")+IFERROR(V51/H51,"0")</f>
        <v>30</v>
      </c>
      <c r="W52" s="295">
        <f>IFERROR(IF(W50="",0,W50),"0")+IFERROR(IF(W51="",0,W51),"0")</f>
        <v>0.29699999999999999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117.5</v>
      </c>
      <c r="V53" s="295">
        <f>IFERROR(SUM(V50:V51),"0")</f>
        <v>121.5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400</v>
      </c>
      <c r="V56" s="294">
        <f>IFERROR(IF(U56="",0,CEILING((U56/$H56),1)*$H56),"")</f>
        <v>410.40000000000003</v>
      </c>
      <c r="W56" s="37">
        <f>IFERROR(IF(V56=0,"",ROUNDUP(V56/H56,0)*0.02175),"")</f>
        <v>0.8264999999999999</v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225</v>
      </c>
      <c r="V57" s="294">
        <f>IFERROR(IF(U57="",0,CEILING((U57/$H57),1)*$H57),"")</f>
        <v>225</v>
      </c>
      <c r="W57" s="37">
        <f>IFERROR(IF(V57=0,"",ROUNDUP(V57/H57,0)*0.00937),"")</f>
        <v>0.46849999999999997</v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87.037037037037038</v>
      </c>
      <c r="V59" s="295">
        <f>IFERROR(V56/H56,"0")+IFERROR(V57/H57,"0")+IFERROR(V58/H58,"0")</f>
        <v>88</v>
      </c>
      <c r="W59" s="295">
        <f>IFERROR(IF(W56="",0,W56),"0")+IFERROR(IF(W57="",0,W57),"0")+IFERROR(IF(W58="",0,W58),"0")</f>
        <v>1.2949999999999999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625</v>
      </c>
      <c r="V60" s="295">
        <f>IFERROR(SUM(V56:V58),"0")</f>
        <v>635.40000000000009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30</v>
      </c>
      <c r="V63" s="294">
        <f t="shared" ref="V63:V78" si="2">IFERROR(IF(U63="",0,CEILING((U63/$H63),1)*$H63),"")</f>
        <v>32.400000000000006</v>
      </c>
      <c r="W63" s="37">
        <f>IFERROR(IF(V63=0,"",ROUNDUP(V63/H63,0)*0.02175),"")</f>
        <v>6.5250000000000002E-2</v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300</v>
      </c>
      <c r="V64" s="294">
        <f t="shared" si="2"/>
        <v>302.40000000000003</v>
      </c>
      <c r="W64" s="37">
        <f>IFERROR(IF(V64=0,"",ROUNDUP(V64/H64,0)*0.02175),"")</f>
        <v>0.60899999999999999</v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40</v>
      </c>
      <c r="V68" s="294">
        <f t="shared" si="2"/>
        <v>42</v>
      </c>
      <c r="W68" s="37">
        <f>IFERROR(IF(V68=0,"",ROUNDUP(V68/H68,0)*0.00753),"")</f>
        <v>0.10542</v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200</v>
      </c>
      <c r="V69" s="294">
        <f t="shared" si="2"/>
        <v>200</v>
      </c>
      <c r="W69" s="37">
        <f t="shared" ref="W69:W74" si="3">IFERROR(IF(V69=0,"",ROUNDUP(V69/H69,0)*0.00937),"")</f>
        <v>0.46849999999999997</v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450</v>
      </c>
      <c r="V74" s="294">
        <f t="shared" si="2"/>
        <v>450</v>
      </c>
      <c r="W74" s="37">
        <f t="shared" si="3"/>
        <v>0.93699999999999994</v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270</v>
      </c>
      <c r="V77" s="294">
        <f t="shared" si="2"/>
        <v>270</v>
      </c>
      <c r="W77" s="37">
        <f>IFERROR(IF(V77=0,"",ROUNDUP(V77/H77,0)*0.00937),"")</f>
        <v>0.56220000000000003</v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253.88888888888889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255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2.7473700000000001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1290</v>
      </c>
      <c r="V80" s="295">
        <f>IFERROR(SUM(V63:V78),"0")</f>
        <v>1296.8000000000002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120</v>
      </c>
      <c r="V103" s="294">
        <f t="shared" ref="V103:V109" si="6">IFERROR(IF(U103="",0,CEILING((U103/$H103),1)*$H103),"")</f>
        <v>121.5</v>
      </c>
      <c r="W103" s="37">
        <f>IFERROR(IF(V103=0,"",ROUNDUP(V103/H103,0)*0.02175),"")</f>
        <v>0.32624999999999998</v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315</v>
      </c>
      <c r="V106" s="294">
        <f t="shared" si="6"/>
        <v>315.90000000000003</v>
      </c>
      <c r="W106" s="37">
        <f>IFERROR(IF(V106=0,"",ROUNDUP(V106/H106,0)*0.00753),"")</f>
        <v>0.88101000000000007</v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50</v>
      </c>
      <c r="V109" s="294">
        <f t="shared" si="6"/>
        <v>51</v>
      </c>
      <c r="W109" s="37">
        <f>IFERROR(IF(V109=0,"",ROUNDUP(V109/H109,0)*0.00753),"")</f>
        <v>0.12801000000000001</v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148.14814814814812</v>
      </c>
      <c r="V110" s="295">
        <f>IFERROR(V103/H103,"0")+IFERROR(V104/H104,"0")+IFERROR(V105/H105,"0")+IFERROR(V106/H106,"0")+IFERROR(V107/H107,"0")+IFERROR(V108/H108,"0")+IFERROR(V109/H109,"0")</f>
        <v>149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1.33527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485</v>
      </c>
      <c r="V111" s="295">
        <f>IFERROR(SUM(V103:V109),"0")</f>
        <v>488.40000000000003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120</v>
      </c>
      <c r="V114" s="294">
        <f>IFERROR(IF(U114="",0,CEILING((U114/$H114),1)*$H114),"")</f>
        <v>124.8</v>
      </c>
      <c r="W114" s="37">
        <f>IFERROR(IF(V114=0,"",ROUNDUP(V114/H114,0)*0.02175),"")</f>
        <v>0.34799999999999998</v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15.384615384615385</v>
      </c>
      <c r="V117" s="295">
        <f>IFERROR(V113/H113,"0")+IFERROR(V114/H114,"0")+IFERROR(V115/H115,"0")+IFERROR(V116/H116,"0")</f>
        <v>16</v>
      </c>
      <c r="W117" s="295">
        <f>IFERROR(IF(W113="",0,W113),"0")+IFERROR(IF(W114="",0,W114),"0")+IFERROR(IF(W115="",0,W115),"0")+IFERROR(IF(W116="",0,W116),"0")</f>
        <v>0.34799999999999998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120</v>
      </c>
      <c r="V118" s="295">
        <f>IFERROR(SUM(V113:V116),"0")</f>
        <v>124.8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1000</v>
      </c>
      <c r="V121" s="294">
        <f>IFERROR(IF(U121="",0,CEILING((U121/$H121),1)*$H121),"")</f>
        <v>1004.4</v>
      </c>
      <c r="W121" s="37">
        <f>IFERROR(IF(V121=0,"",ROUNDUP(V121/H121,0)*0.02175),"")</f>
        <v>2.6969999999999996</v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540</v>
      </c>
      <c r="V123" s="294">
        <f>IFERROR(IF(U123="",0,CEILING((U123/$H123),1)*$H123),"")</f>
        <v>540</v>
      </c>
      <c r="W123" s="37">
        <f>IFERROR(IF(V123=0,"",ROUNDUP(V123/H123,0)*0.00753),"")</f>
        <v>1.506</v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323.45679012345681</v>
      </c>
      <c r="V125" s="295">
        <f>IFERROR(V121/H121,"0")+IFERROR(V122/H122,"0")+IFERROR(V123/H123,"0")+IFERROR(V124/H124,"0")</f>
        <v>324</v>
      </c>
      <c r="W125" s="295">
        <f>IFERROR(IF(W121="",0,W121),"0")+IFERROR(IF(W122="",0,W122),"0")+IFERROR(IF(W123="",0,W123),"0")+IFERROR(IF(W124="",0,W124),"0")</f>
        <v>4.2029999999999994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1540</v>
      </c>
      <c r="V126" s="295">
        <f>IFERROR(SUM(V121:V124),"0")</f>
        <v>1544.4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10</v>
      </c>
      <c r="V161" s="294">
        <f t="shared" ref="V161:V176" si="8">IFERROR(IF(U161="",0,CEILING((U161/$H161),1)*$H161),"")</f>
        <v>12.600000000000001</v>
      </c>
      <c r="W161" s="37">
        <f>IFERROR(IF(V161=0,"",ROUNDUP(V161/H161,0)*0.00753),"")</f>
        <v>2.2589999999999999E-2</v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100</v>
      </c>
      <c r="V163" s="294">
        <f t="shared" si="8"/>
        <v>100.80000000000001</v>
      </c>
      <c r="W163" s="37">
        <f>IFERROR(IF(V163=0,"",ROUNDUP(V163/H163,0)*0.00753),"")</f>
        <v>0.18071999999999999</v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30</v>
      </c>
      <c r="V166" s="294">
        <f t="shared" si="8"/>
        <v>32.400000000000006</v>
      </c>
      <c r="W166" s="37">
        <f>IFERROR(IF(V166=0,"",ROUNDUP(V166/H166,0)*0.00937),"")</f>
        <v>5.6219999999999999E-2</v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30</v>
      </c>
      <c r="V167" s="294">
        <f t="shared" si="8"/>
        <v>32.400000000000006</v>
      </c>
      <c r="W167" s="37">
        <f>IFERROR(IF(V167=0,"",ROUNDUP(V167/H167,0)*0.00937),"")</f>
        <v>5.6219999999999999E-2</v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30</v>
      </c>
      <c r="V168" s="294">
        <f t="shared" si="8"/>
        <v>32.400000000000006</v>
      </c>
      <c r="W168" s="37">
        <f>IFERROR(IF(V168=0,"",ROUNDUP(V168/H168,0)*0.00937),"")</f>
        <v>5.6219999999999999E-2</v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10</v>
      </c>
      <c r="V169" s="294">
        <f t="shared" si="8"/>
        <v>10.8</v>
      </c>
      <c r="W169" s="37">
        <f>IFERROR(IF(V169=0,"",ROUNDUP(V169/H169,0)*0.00937),"")</f>
        <v>1.874E-2</v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87.5</v>
      </c>
      <c r="V171" s="294">
        <f t="shared" si="8"/>
        <v>88.2</v>
      </c>
      <c r="W171" s="37">
        <f>IFERROR(IF(V171=0,"",ROUNDUP(V171/H171,0)*0.00502),"")</f>
        <v>0.21084</v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105</v>
      </c>
      <c r="V174" s="294">
        <f t="shared" si="8"/>
        <v>105</v>
      </c>
      <c r="W174" s="37">
        <f>IFERROR(IF(V174=0,"",ROUNDUP(V174/H174,0)*0.00502),"")</f>
        <v>0.251</v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175</v>
      </c>
      <c r="V176" s="294">
        <f t="shared" si="8"/>
        <v>176.4</v>
      </c>
      <c r="W176" s="37">
        <f>IFERROR(IF(V176=0,"",ROUNDUP(V176/H176,0)*0.00502),"")</f>
        <v>0.42168</v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219.70899470899468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223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1.27423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577.5</v>
      </c>
      <c r="V178" s="295">
        <f>IFERROR(SUM(V161:V176),"0")</f>
        <v>591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100</v>
      </c>
      <c r="V184" s="294">
        <f t="shared" si="9"/>
        <v>101.39999999999999</v>
      </c>
      <c r="W184" s="37">
        <f>IFERROR(IF(V184=0,"",ROUNDUP(V184/H184,0)*0.02175),"")</f>
        <v>0.28275</v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440</v>
      </c>
      <c r="V189" s="294">
        <f t="shared" si="9"/>
        <v>441.59999999999997</v>
      </c>
      <c r="W189" s="37">
        <f>IFERROR(IF(V189=0,"",ROUNDUP(V189/H189,0)*0.00753),"")</f>
        <v>1.3855200000000001</v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560</v>
      </c>
      <c r="V191" s="294">
        <f t="shared" si="9"/>
        <v>561.6</v>
      </c>
      <c r="W191" s="37">
        <f>IFERROR(IF(V191=0,"",ROUNDUP(V191/H191,0)*0.00753),"")</f>
        <v>1.7620200000000001</v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40</v>
      </c>
      <c r="V196" s="294">
        <f t="shared" si="9"/>
        <v>40.799999999999997</v>
      </c>
      <c r="W196" s="37">
        <f t="shared" si="10"/>
        <v>0.12801000000000001</v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480</v>
      </c>
      <c r="V197" s="294">
        <f t="shared" si="9"/>
        <v>480</v>
      </c>
      <c r="W197" s="37">
        <f t="shared" si="10"/>
        <v>1.506</v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100</v>
      </c>
      <c r="V199" s="294">
        <f t="shared" si="9"/>
        <v>100.8</v>
      </c>
      <c r="W199" s="37">
        <f t="shared" si="10"/>
        <v>0.31625999999999999</v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28</v>
      </c>
      <c r="V200" s="294">
        <f t="shared" si="9"/>
        <v>28.799999999999997</v>
      </c>
      <c r="W200" s="37">
        <f t="shared" si="10"/>
        <v>9.0359999999999996E-2</v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699.48717948717945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702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5.4709199999999996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1748</v>
      </c>
      <c r="V202" s="295">
        <f>IFERROR(SUM(V180:V200),"0")</f>
        <v>1754.9999999999998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20</v>
      </c>
      <c r="V204" s="294">
        <f t="shared" ref="V204:V209" si="11">IFERROR(IF(U204="",0,CEILING((U204/$H204),1)*$H204),"")</f>
        <v>25.200000000000003</v>
      </c>
      <c r="W204" s="37">
        <f>IFERROR(IF(V204=0,"",ROUNDUP(V204/H204,0)*0.02175),"")</f>
        <v>6.5250000000000002E-2</v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250</v>
      </c>
      <c r="V205" s="294">
        <f t="shared" si="11"/>
        <v>257.39999999999998</v>
      </c>
      <c r="W205" s="37">
        <f>IFERROR(IF(V205=0,"",ROUNDUP(V205/H205,0)*0.02175),"")</f>
        <v>0.71775</v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40</v>
      </c>
      <c r="V206" s="294">
        <f t="shared" si="11"/>
        <v>42</v>
      </c>
      <c r="W206" s="37">
        <f>IFERROR(IF(V206=0,"",ROUNDUP(V206/H206,0)*0.02175),"")</f>
        <v>0.10874999999999999</v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39.19413919413919</v>
      </c>
      <c r="V210" s="295">
        <f>IFERROR(V204/H204,"0")+IFERROR(V205/H205,"0")+IFERROR(V206/H206,"0")+IFERROR(V207/H207,"0")+IFERROR(V208/H208,"0")+IFERROR(V209/H209,"0")</f>
        <v>41</v>
      </c>
      <c r="W210" s="295">
        <f>IFERROR(IF(W204="",0,W204),"0")+IFERROR(IF(W205="",0,W205),"0")+IFERROR(IF(W206="",0,W206),"0")+IFERROR(IF(W207="",0,W207),"0")+IFERROR(IF(W208="",0,W208),"0")+IFERROR(IF(W209="",0,W209),"0")</f>
        <v>0.89175000000000004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310</v>
      </c>
      <c r="V211" s="295">
        <f>IFERROR(SUM(V204:V209),"0")</f>
        <v>324.59999999999997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100</v>
      </c>
      <c r="V227" s="294">
        <f t="shared" ref="V227:V233" si="12">IFERROR(IF(U227="",0,CEILING((U227/$H227),1)*$H227),"")</f>
        <v>108</v>
      </c>
      <c r="W227" s="37">
        <f>IFERROR(IF(V227=0,"",ROUNDUP(V227/H227,0)*0.02175),"")</f>
        <v>0.21749999999999997</v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9.2592592592592595</v>
      </c>
      <c r="V234" s="295">
        <f>IFERROR(V227/H227,"0")+IFERROR(V228/H228,"0")+IFERROR(V229/H229,"0")+IFERROR(V230/H230,"0")+IFERROR(V231/H231,"0")+IFERROR(V232/H232,"0")+IFERROR(V233/H233,"0")</f>
        <v>10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0.21749999999999997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100</v>
      </c>
      <c r="V235" s="295">
        <f>IFERROR(SUM(V227:V233),"0")</f>
        <v>108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280</v>
      </c>
      <c r="V243" s="294">
        <f>IFERROR(IF(U243="",0,CEILING((U243/$H243),1)*$H243),"")</f>
        <v>280.56</v>
      </c>
      <c r="W243" s="37">
        <f>IFERROR(IF(V243=0,"",ROUNDUP(V243/H243,0)*0.00753),"")</f>
        <v>1.2575100000000001</v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30</v>
      </c>
      <c r="V244" s="294">
        <f>IFERROR(IF(U244="",0,CEILING((U244/$H244),1)*$H244),"")</f>
        <v>30.6</v>
      </c>
      <c r="W244" s="37">
        <f>IFERROR(IF(V244=0,"",ROUNDUP(V244/H244,0)*0.00753),"")</f>
        <v>0.12801000000000001</v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183.33333333333334</v>
      </c>
      <c r="V245" s="295">
        <f>IFERROR(V243/H243,"0")+IFERROR(V244/H244,"0")</f>
        <v>184</v>
      </c>
      <c r="W245" s="295">
        <f>IFERROR(IF(W243="",0,W243),"0")+IFERROR(IF(W244="",0,W244),"0")</f>
        <v>1.3855200000000001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310</v>
      </c>
      <c r="V246" s="295">
        <f>IFERROR(SUM(V243:V244),"0")</f>
        <v>311.16000000000003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1134</v>
      </c>
      <c r="V249" s="294">
        <f>IFERROR(IF(U249="",0,CEILING((U249/$H249),1)*$H249),"")</f>
        <v>1134</v>
      </c>
      <c r="W249" s="37">
        <f>IFERROR(IF(V249=0,"",ROUNDUP(V249/H249,0)*0.00753),"")</f>
        <v>3.3885000000000001</v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588</v>
      </c>
      <c r="V250" s="294">
        <f>IFERROR(IF(U250="",0,CEILING((U250/$H250),1)*$H250),"")</f>
        <v>589.67999999999995</v>
      </c>
      <c r="W250" s="37">
        <f>IFERROR(IF(V250=0,"",ROUNDUP(V250/H250,0)*0.00753),"")</f>
        <v>1.7620200000000001</v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683.33333333333337</v>
      </c>
      <c r="V251" s="295">
        <f>IFERROR(V248/H248,"0")+IFERROR(V249/H249,"0")+IFERROR(V250/H250,"0")</f>
        <v>684</v>
      </c>
      <c r="W251" s="295">
        <f>IFERROR(IF(W248="",0,W248),"0")+IFERROR(IF(W249="",0,W249),"0")+IFERROR(IF(W250="",0,W250),"0")</f>
        <v>5.1505200000000002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1722</v>
      </c>
      <c r="V252" s="295">
        <f>IFERROR(SUM(V248:V250),"0")</f>
        <v>1723.6799999999998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57</v>
      </c>
      <c r="V254" s="294">
        <f>IFERROR(IF(U254="",0,CEILING((U254/$H254),1)*$H254),"")</f>
        <v>56.999999999999993</v>
      </c>
      <c r="W254" s="37">
        <f>IFERROR(IF(V254=0,"",ROUNDUP(V254/H254,0)*0.00753),"")</f>
        <v>0.18825</v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25.000000000000004</v>
      </c>
      <c r="V255" s="295">
        <f>IFERROR(V254/H254,"0")</f>
        <v>25</v>
      </c>
      <c r="W255" s="295">
        <f>IFERROR(IF(W254="",0,W254),"0")</f>
        <v>0.18825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57</v>
      </c>
      <c r="V256" s="295">
        <f>IFERROR(SUM(V254:V254),"0")</f>
        <v>56.999999999999993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2200</v>
      </c>
      <c r="V269" s="294">
        <f t="shared" si="13"/>
        <v>2205</v>
      </c>
      <c r="W269" s="37">
        <f>IFERROR(IF(V269=0,"",ROUNDUP(V269/H269,0)*0.02175),"")</f>
        <v>3.1972499999999999</v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1100</v>
      </c>
      <c r="V270" s="294">
        <f t="shared" si="13"/>
        <v>1110</v>
      </c>
      <c r="W270" s="37">
        <f>IFERROR(IF(V270=0,"",ROUNDUP(V270/H270,0)*0.02175),"")</f>
        <v>1.6094999999999999</v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1100</v>
      </c>
      <c r="V272" s="294">
        <f t="shared" si="13"/>
        <v>1110</v>
      </c>
      <c r="W272" s="37">
        <f>IFERROR(IF(V272=0,"",ROUNDUP(V272/H272,0)*0.02175),"")</f>
        <v>1.6094999999999999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75</v>
      </c>
      <c r="V274" s="294">
        <f t="shared" si="13"/>
        <v>75</v>
      </c>
      <c r="W274" s="37">
        <f>IFERROR(IF(V274=0,"",ROUNDUP(V274/H274,0)*0.00937),"")</f>
        <v>0.14055000000000001</v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308.33333333333331</v>
      </c>
      <c r="V276" s="295">
        <f>IFERROR(V268/H268,"0")+IFERROR(V269/H269,"0")+IFERROR(V270/H270,"0")+IFERROR(V271/H271,"0")+IFERROR(V272/H272,"0")+IFERROR(V273/H273,"0")+IFERROR(V274/H274,"0")+IFERROR(V275/H275,"0")</f>
        <v>310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6.5568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4475</v>
      </c>
      <c r="V277" s="295">
        <f>IFERROR(SUM(V268:V275),"0")</f>
        <v>4500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1800</v>
      </c>
      <c r="V279" s="294">
        <f>IFERROR(IF(U279="",0,CEILING((U279/$H279),1)*$H279),"")</f>
        <v>1800</v>
      </c>
      <c r="W279" s="37">
        <f>IFERROR(IF(V279=0,"",ROUNDUP(V279/H279,0)*0.02175),"")</f>
        <v>2.61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120</v>
      </c>
      <c r="V281" s="295">
        <f>IFERROR(V279/H279,"0")+IFERROR(V280/H280,"0")</f>
        <v>120</v>
      </c>
      <c r="W281" s="295">
        <f>IFERROR(IF(W279="",0,W279),"0")+IFERROR(IF(W280="",0,W280),"0")</f>
        <v>2.61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1800</v>
      </c>
      <c r="V282" s="295">
        <f>IFERROR(SUM(V279:V280),"0")</f>
        <v>1800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130</v>
      </c>
      <c r="V293" s="294">
        <f>IFERROR(IF(U293="",0,CEILING((U293/$H293),1)*$H293),"")</f>
        <v>132.6</v>
      </c>
      <c r="W293" s="37">
        <f>IFERROR(IF(V293=0,"",ROUNDUP(V293/H293,0)*0.02175),"")</f>
        <v>0.36974999999999997</v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16.666666666666668</v>
      </c>
      <c r="V294" s="295">
        <f>IFERROR(V293/H293,"0")</f>
        <v>17</v>
      </c>
      <c r="W294" s="295">
        <f>IFERROR(IF(W293="",0,W293),"0")</f>
        <v>0.36974999999999997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130</v>
      </c>
      <c r="V295" s="295">
        <f>IFERROR(SUM(V293:V293),"0")</f>
        <v>132.6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30</v>
      </c>
      <c r="V312" s="294">
        <f>IFERROR(IF(U312="",0,CEILING((U312/$H312),1)*$H312),"")</f>
        <v>31.2</v>
      </c>
      <c r="W312" s="37">
        <f>IFERROR(IF(V312=0,"",ROUNDUP(V312/H312,0)*0.02175),"")</f>
        <v>8.6999999999999994E-2</v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3.8461538461538463</v>
      </c>
      <c r="V314" s="295">
        <f>IFERROR(V310/H310,"0")+IFERROR(V311/H311,"0")+IFERROR(V312/H312,"0")+IFERROR(V313/H313,"0")</f>
        <v>4</v>
      </c>
      <c r="W314" s="295">
        <f>IFERROR(IF(W310="",0,W310),"0")+IFERROR(IF(W311="",0,W311),"0")+IFERROR(IF(W312="",0,W312),"0")+IFERROR(IF(W313="",0,W313),"0")</f>
        <v>8.6999999999999994E-2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30</v>
      </c>
      <c r="V315" s="295">
        <f>IFERROR(SUM(V310:V313),"0")</f>
        <v>31.2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22.5</v>
      </c>
      <c r="V324" s="294">
        <f>IFERROR(IF(U324="",0,CEILING((U324/$H324),1)*$H324),"")</f>
        <v>24.3</v>
      </c>
      <c r="W324" s="37">
        <f>IFERROR(IF(V324=0,"",ROUNDUP(V324/H324,0)*0.00753),"")</f>
        <v>6.7769999999999997E-2</v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8.3333333333333321</v>
      </c>
      <c r="V325" s="295">
        <f>IFERROR(V323/H323,"0")+IFERROR(V324/H324,"0")</f>
        <v>9</v>
      </c>
      <c r="W325" s="295">
        <f>IFERROR(IF(W323="",0,W323),"0")+IFERROR(IF(W324="",0,W324),"0")</f>
        <v>6.7769999999999997E-2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22.5</v>
      </c>
      <c r="V326" s="295">
        <f>IFERROR(SUM(V323:V324),"0")</f>
        <v>24.3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100</v>
      </c>
      <c r="V330" s="294">
        <f t="shared" si="14"/>
        <v>100.80000000000001</v>
      </c>
      <c r="W330" s="37">
        <f>IFERROR(IF(V330=0,"",ROUNDUP(V330/H330,0)*0.00753),"")</f>
        <v>0.18071999999999999</v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140</v>
      </c>
      <c r="V331" s="294">
        <f t="shared" si="14"/>
        <v>140.70000000000002</v>
      </c>
      <c r="W331" s="37">
        <f>IFERROR(IF(V331=0,"",ROUNDUP(V331/H331,0)*0.00502),"")</f>
        <v>0.33634000000000003</v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70</v>
      </c>
      <c r="V332" s="294">
        <f t="shared" si="14"/>
        <v>71.400000000000006</v>
      </c>
      <c r="W332" s="37">
        <f>IFERROR(IF(V332=0,"",ROUNDUP(V332/H332,0)*0.00502),"")</f>
        <v>0.17068</v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105</v>
      </c>
      <c r="V334" s="294">
        <f t="shared" si="14"/>
        <v>105</v>
      </c>
      <c r="W334" s="37">
        <f>IFERROR(IF(V334=0,"",ROUNDUP(V334/H334,0)*0.00502),"")</f>
        <v>0.251</v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173.8095238095238</v>
      </c>
      <c r="V335" s="295">
        <f>IFERROR(V328/H328,"0")+IFERROR(V329/H329,"0")+IFERROR(V330/H330,"0")+IFERROR(V331/H331,"0")+IFERROR(V332/H332,"0")+IFERROR(V333/H333,"0")+IFERROR(V334/H334,"0")</f>
        <v>175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0.93874000000000002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415</v>
      </c>
      <c r="V336" s="295">
        <f>IFERROR(SUM(V328:V334),"0")</f>
        <v>417.90000000000003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100</v>
      </c>
      <c r="V355" s="294">
        <f>IFERROR(IF(U355="",0,CEILING((U355/$H355),1)*$H355),"")</f>
        <v>100.80000000000001</v>
      </c>
      <c r="W355" s="37">
        <f>IFERROR(IF(V355=0,"",ROUNDUP(V355/H355,0)*0.00753),"")</f>
        <v>0.18071999999999999</v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35</v>
      </c>
      <c r="V358" s="294">
        <f>IFERROR(IF(U358="",0,CEILING((U358/$H358),1)*$H358),"")</f>
        <v>35.700000000000003</v>
      </c>
      <c r="W358" s="37">
        <f>IFERROR(IF(V358=0,"",ROUNDUP(V358/H358,0)*0.00502),"")</f>
        <v>8.5339999999999999E-2</v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40.476190476190474</v>
      </c>
      <c r="V360" s="295">
        <f>IFERROR(V355/H355,"0")+IFERROR(V356/H356,"0")+IFERROR(V357/H357,"0")+IFERROR(V358/H358,"0")+IFERROR(V359/H359,"0")</f>
        <v>41</v>
      </c>
      <c r="W360" s="295">
        <f>IFERROR(IF(W355="",0,W355),"0")+IFERROR(IF(W356="",0,W356),"0")+IFERROR(IF(W357="",0,W357),"0")+IFERROR(IF(W358="",0,W358),"0")+IFERROR(IF(W359="",0,W359),"0")</f>
        <v>0.26605999999999996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135</v>
      </c>
      <c r="V361" s="295">
        <f>IFERROR(SUM(V355:V359),"0")</f>
        <v>136.5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200</v>
      </c>
      <c r="V365" s="294">
        <f t="shared" ref="V365:V374" si="15">IFERROR(IF(U365="",0,CEILING((U365/$H365),1)*$H365),"")</f>
        <v>200.64000000000001</v>
      </c>
      <c r="W365" s="37">
        <f>IFERROR(IF(V365=0,"",ROUNDUP(V365/H365,0)*0.01196),"")</f>
        <v>0.45448</v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100</v>
      </c>
      <c r="V366" s="294">
        <f t="shared" si="15"/>
        <v>100.32000000000001</v>
      </c>
      <c r="W366" s="37">
        <f>IFERROR(IF(V366=0,"",ROUNDUP(V366/H366,0)*0.01196),"")</f>
        <v>0.22724</v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180</v>
      </c>
      <c r="V368" s="294">
        <f t="shared" si="15"/>
        <v>184.8</v>
      </c>
      <c r="W368" s="37">
        <f>IFERROR(IF(V368=0,"",ROUNDUP(V368/H368,0)*0.01196),"")</f>
        <v>0.41860000000000003</v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90.909090909090907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92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1.10032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480</v>
      </c>
      <c r="V376" s="295">
        <f>IFERROR(SUM(V365:V374),"0")</f>
        <v>485.76000000000005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150</v>
      </c>
      <c r="V378" s="294">
        <f>IFERROR(IF(U378="",0,CEILING((U378/$H378),1)*$H378),"")</f>
        <v>153.12</v>
      </c>
      <c r="W378" s="37">
        <f>IFERROR(IF(V378=0,"",ROUNDUP(V378/H378,0)*0.01196),"")</f>
        <v>0.34683999999999998</v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28.409090909090907</v>
      </c>
      <c r="V380" s="295">
        <f>IFERROR(V378/H378,"0")+IFERROR(V379/H379,"0")</f>
        <v>29</v>
      </c>
      <c r="W380" s="295">
        <f>IFERROR(IF(W378="",0,W378),"0")+IFERROR(IF(W379="",0,W379),"0")</f>
        <v>0.34683999999999998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150</v>
      </c>
      <c r="V381" s="295">
        <f>IFERROR(SUM(V378:V379),"0")</f>
        <v>153.12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50</v>
      </c>
      <c r="V383" s="294">
        <f t="shared" ref="V383:V388" si="16">IFERROR(IF(U383="",0,CEILING((U383/$H383),1)*$H383),"")</f>
        <v>52.800000000000004</v>
      </c>
      <c r="W383" s="37">
        <f>IFERROR(IF(V383=0,"",ROUNDUP(V383/H383,0)*0.01196),"")</f>
        <v>0.1196</v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100</v>
      </c>
      <c r="V384" s="294">
        <f t="shared" si="16"/>
        <v>100.32000000000001</v>
      </c>
      <c r="W384" s="37">
        <f>IFERROR(IF(V384=0,"",ROUNDUP(V384/H384,0)*0.01196),"")</f>
        <v>0.22724</v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280</v>
      </c>
      <c r="V385" s="294">
        <f t="shared" si="16"/>
        <v>285.12</v>
      </c>
      <c r="W385" s="37">
        <f>IFERROR(IF(V385=0,"",ROUNDUP(V385/H385,0)*0.01196),"")</f>
        <v>0.64583999999999997</v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81.439393939393938</v>
      </c>
      <c r="V389" s="295">
        <f>IFERROR(V383/H383,"0")+IFERROR(V384/H384,"0")+IFERROR(V385/H385,"0")+IFERROR(V386/H386,"0")+IFERROR(V387/H387,"0")+IFERROR(V388/H388,"0")</f>
        <v>83</v>
      </c>
      <c r="W389" s="295">
        <f>IFERROR(IF(W383="",0,W383),"0")+IFERROR(IF(W384="",0,W384),"0")+IFERROR(IF(W385="",0,W385),"0")+IFERROR(IF(W386="",0,W386),"0")+IFERROR(IF(W387="",0,W387),"0")+IFERROR(IF(W388="",0,W388),"0")</f>
        <v>0.99268000000000001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430</v>
      </c>
      <c r="V390" s="295">
        <f>IFERROR(SUM(V383:V388),"0")</f>
        <v>438.24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100</v>
      </c>
      <c r="V400" s="294">
        <f>IFERROR(IF(U400="",0,CEILING((U400/$H400),1)*$H400),"")</f>
        <v>108</v>
      </c>
      <c r="W400" s="37">
        <f>IFERROR(IF(V400=0,"",ROUNDUP(V400/H400,0)*0.02175),"")</f>
        <v>0.19574999999999998</v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8.3333333333333339</v>
      </c>
      <c r="V401" s="295">
        <f>IFERROR(V399/H399,"0")+IFERROR(V400/H400,"0")</f>
        <v>9</v>
      </c>
      <c r="W401" s="295">
        <f>IFERROR(IF(W399="",0,W399),"0")+IFERROR(IF(W400="",0,W400),"0")</f>
        <v>0.19574999999999998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100</v>
      </c>
      <c r="V402" s="295">
        <f>IFERROR(SUM(V399:V400),"0")</f>
        <v>108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400</v>
      </c>
      <c r="V414" s="294">
        <f>IFERROR(IF(U414="",0,CEILING((U414/$H414),1)*$H414),"")</f>
        <v>405.59999999999997</v>
      </c>
      <c r="W414" s="37">
        <f>IFERROR(IF(V414=0,"",ROUNDUP(V414/H414,0)*0.02175),"")</f>
        <v>1.131</v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51.282051282051285</v>
      </c>
      <c r="V417" s="295">
        <f>IFERROR(V414/H414,"0")+IFERROR(V415/H415,"0")+IFERROR(V416/H416,"0")</f>
        <v>52</v>
      </c>
      <c r="W417" s="295">
        <f>IFERROR(IF(W414="",0,W414),"0")+IFERROR(IF(W415="",0,W415),"0")+IFERROR(IF(W416="",0,W416),"0")</f>
        <v>1.131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400</v>
      </c>
      <c r="V418" s="295">
        <f>IFERROR(SUM(V414:V416),"0")</f>
        <v>405.59999999999997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17569.5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17714.96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18768.127904317906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18922.087999999996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35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35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19643.127904317906</v>
      </c>
      <c r="V422" s="295">
        <f>GrossWeightTotalR+PalletQtyTotalR*25</f>
        <v>19797.087999999996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3648.6995103661775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3672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39.467040000000011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121.5</v>
      </c>
      <c r="D429" s="47">
        <f>IFERROR(V56*1,"0")+IFERROR(V57*1,"0")+IFERROR(V58*1,"0")</f>
        <v>635.40000000000009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1910.0000000000002</v>
      </c>
      <c r="F429" s="47">
        <f>IFERROR(V121*1,"0")+IFERROR(V122*1,"0")+IFERROR(V123*1,"0")+IFERROR(V124*1,"0")</f>
        <v>1544.4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2670.6</v>
      </c>
      <c r="I429" s="47">
        <f>IFERROR(V227*1,"0")+IFERROR(V228*1,"0")+IFERROR(V229*1,"0")+IFERROR(V230*1,"0")+IFERROR(V231*1,"0")+IFERROR(V232*1,"0")+IFERROR(V233*1,"0")+IFERROR(V237*1,"0")+IFERROR(V238*1,"0")</f>
        <v>108</v>
      </c>
      <c r="J429" s="47">
        <f>IFERROR(V243*1,"0")+IFERROR(V244*1,"0")+IFERROR(V248*1,"0")+IFERROR(V249*1,"0")+IFERROR(V250*1,"0")+IFERROR(V254*1,"0")+IFERROR(V258*1,"0")+IFERROR(V262*1,"0")</f>
        <v>2091.84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6432.6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31.2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442.20000000000005</v>
      </c>
      <c r="N429" s="47">
        <f>IFERROR(V350*1,"0")+IFERROR(V351*1,"0")+IFERROR(V355*1,"0")+IFERROR(V356*1,"0")+IFERROR(V357*1,"0")+IFERROR(V358*1,"0")+IFERROR(V359*1,"0")</f>
        <v>136.5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1077.1200000000001</v>
      </c>
      <c r="P429" s="47">
        <f>IFERROR(V399*1,"0")+IFERROR(V400*1,"0")+IFERROR(V404*1,"0")+IFERROR(V405*1,"0")+IFERROR(V409*1,"0")+IFERROR(V410*1,"0")+IFERROR(V414*1,"0")+IFERROR(V415*1,"0")+IFERROR(V416*1,"0")</f>
        <v>513.59999999999991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2023-07-20T11:09:21Z</dcterms:modified>
</cp:coreProperties>
</file>