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0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2" i="1" l="1"/>
  <c r="U421" i="1"/>
  <c r="U420" i="1"/>
  <c r="V418" i="1"/>
  <c r="U418" i="1"/>
  <c r="U417" i="1"/>
  <c r="W416" i="1"/>
  <c r="V416" i="1"/>
  <c r="V415" i="1"/>
  <c r="V417" i="1" s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V407" i="1" s="1"/>
  <c r="U402" i="1"/>
  <c r="U401" i="1"/>
  <c r="V400" i="1"/>
  <c r="W400" i="1" s="1"/>
  <c r="V399" i="1"/>
  <c r="P429" i="1" s="1"/>
  <c r="U395" i="1"/>
  <c r="U394" i="1"/>
  <c r="W393" i="1"/>
  <c r="V393" i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V384" i="1"/>
  <c r="W384" i="1" s="1"/>
  <c r="W389" i="1" s="1"/>
  <c r="M384" i="1"/>
  <c r="V383" i="1"/>
  <c r="W383" i="1" s="1"/>
  <c r="M383" i="1"/>
  <c r="U381" i="1"/>
  <c r="U380" i="1"/>
  <c r="V379" i="1"/>
  <c r="W379" i="1" s="1"/>
  <c r="W378" i="1"/>
  <c r="W380" i="1" s="1"/>
  <c r="V378" i="1"/>
  <c r="V380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W366" i="1"/>
  <c r="V366" i="1"/>
  <c r="M366" i="1"/>
  <c r="V365" i="1"/>
  <c r="M365" i="1"/>
  <c r="U361" i="1"/>
  <c r="U360" i="1"/>
  <c r="V359" i="1"/>
  <c r="W359" i="1" s="1"/>
  <c r="W358" i="1"/>
  <c r="V358" i="1"/>
  <c r="M358" i="1"/>
  <c r="V357" i="1"/>
  <c r="V360" i="1" s="1"/>
  <c r="M357" i="1"/>
  <c r="V356" i="1"/>
  <c r="W356" i="1" s="1"/>
  <c r="M356" i="1"/>
  <c r="W355" i="1"/>
  <c r="V355" i="1"/>
  <c r="M355" i="1"/>
  <c r="U353" i="1"/>
  <c r="U352" i="1"/>
  <c r="W351" i="1"/>
  <c r="V351" i="1"/>
  <c r="M351" i="1"/>
  <c r="V350" i="1"/>
  <c r="V352" i="1" s="1"/>
  <c r="M350" i="1"/>
  <c r="V347" i="1"/>
  <c r="U347" i="1"/>
  <c r="W346" i="1"/>
  <c r="U346" i="1"/>
  <c r="W345" i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W334" i="1"/>
  <c r="V334" i="1"/>
  <c r="M334" i="1"/>
  <c r="V333" i="1"/>
  <c r="W333" i="1" s="1"/>
  <c r="M333" i="1"/>
  <c r="W332" i="1"/>
  <c r="V332" i="1"/>
  <c r="M332" i="1"/>
  <c r="W331" i="1"/>
  <c r="V331" i="1"/>
  <c r="M331" i="1"/>
  <c r="W330" i="1"/>
  <c r="V330" i="1"/>
  <c r="M330" i="1"/>
  <c r="V329" i="1"/>
  <c r="W329" i="1" s="1"/>
  <c r="M329" i="1"/>
  <c r="W328" i="1"/>
  <c r="W335" i="1" s="1"/>
  <c r="V328" i="1"/>
  <c r="M328" i="1"/>
  <c r="V326" i="1"/>
  <c r="U326" i="1"/>
  <c r="U325" i="1"/>
  <c r="W324" i="1"/>
  <c r="V324" i="1"/>
  <c r="V323" i="1"/>
  <c r="V325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M313" i="1"/>
  <c r="W312" i="1"/>
  <c r="V312" i="1"/>
  <c r="M312" i="1"/>
  <c r="W311" i="1"/>
  <c r="V311" i="1"/>
  <c r="V310" i="1"/>
  <c r="W310" i="1" s="1"/>
  <c r="W314" i="1" s="1"/>
  <c r="U308" i="1"/>
  <c r="U307" i="1"/>
  <c r="W306" i="1"/>
  <c r="V306" i="1"/>
  <c r="M306" i="1"/>
  <c r="V305" i="1"/>
  <c r="V307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V295" i="1"/>
  <c r="U295" i="1"/>
  <c r="W294" i="1"/>
  <c r="U294" i="1"/>
  <c r="W293" i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W285" i="1" s="1"/>
  <c r="M285" i="1"/>
  <c r="V284" i="1"/>
  <c r="M284" i="1"/>
  <c r="U282" i="1"/>
  <c r="U281" i="1"/>
  <c r="W280" i="1"/>
  <c r="V280" i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W269" i="1" s="1"/>
  <c r="W276" i="1" s="1"/>
  <c r="M269" i="1"/>
  <c r="V268" i="1"/>
  <c r="W268" i="1" s="1"/>
  <c r="M268" i="1"/>
  <c r="U264" i="1"/>
  <c r="U263" i="1"/>
  <c r="V262" i="1"/>
  <c r="M262" i="1"/>
  <c r="U260" i="1"/>
  <c r="W259" i="1"/>
  <c r="U259" i="1"/>
  <c r="V258" i="1"/>
  <c r="W258" i="1" s="1"/>
  <c r="M258" i="1"/>
  <c r="V256" i="1"/>
  <c r="U256" i="1"/>
  <c r="W255" i="1"/>
  <c r="V255" i="1"/>
  <c r="U255" i="1"/>
  <c r="V254" i="1"/>
  <c r="W254" i="1" s="1"/>
  <c r="M254" i="1"/>
  <c r="V252" i="1"/>
  <c r="U252" i="1"/>
  <c r="U251" i="1"/>
  <c r="V250" i="1"/>
  <c r="W250" i="1" s="1"/>
  <c r="M250" i="1"/>
  <c r="W249" i="1"/>
  <c r="V249" i="1"/>
  <c r="M249" i="1"/>
  <c r="V248" i="1"/>
  <c r="W248" i="1" s="1"/>
  <c r="W251" i="1" s="1"/>
  <c r="M248" i="1"/>
  <c r="U246" i="1"/>
  <c r="U245" i="1"/>
  <c r="W244" i="1"/>
  <c r="V244" i="1"/>
  <c r="M244" i="1"/>
  <c r="W243" i="1"/>
  <c r="W245" i="1" s="1"/>
  <c r="V243" i="1"/>
  <c r="V245" i="1" s="1"/>
  <c r="M243" i="1"/>
  <c r="U240" i="1"/>
  <c r="U239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M229" i="1"/>
  <c r="W228" i="1"/>
  <c r="V228" i="1"/>
  <c r="M228" i="1"/>
  <c r="W227" i="1"/>
  <c r="V227" i="1"/>
  <c r="I429" i="1" s="1"/>
  <c r="M227" i="1"/>
  <c r="U224" i="1"/>
  <c r="U223" i="1"/>
  <c r="W222" i="1"/>
  <c r="V222" i="1"/>
  <c r="M222" i="1"/>
  <c r="V221" i="1"/>
  <c r="W221" i="1" s="1"/>
  <c r="W220" i="1"/>
  <c r="V220" i="1"/>
  <c r="V219" i="1"/>
  <c r="M219" i="1"/>
  <c r="U217" i="1"/>
  <c r="U216" i="1"/>
  <c r="V215" i="1"/>
  <c r="W215" i="1" s="1"/>
  <c r="M215" i="1"/>
  <c r="V214" i="1"/>
  <c r="W214" i="1" s="1"/>
  <c r="V213" i="1"/>
  <c r="U211" i="1"/>
  <c r="U210" i="1"/>
  <c r="W209" i="1"/>
  <c r="V209" i="1"/>
  <c r="W208" i="1"/>
  <c r="V208" i="1"/>
  <c r="W207" i="1"/>
  <c r="V207" i="1"/>
  <c r="W206" i="1"/>
  <c r="V206" i="1"/>
  <c r="M206" i="1"/>
  <c r="W205" i="1"/>
  <c r="V205" i="1"/>
  <c r="M205" i="1"/>
  <c r="W204" i="1"/>
  <c r="W210" i="1" s="1"/>
  <c r="V204" i="1"/>
  <c r="V211" i="1" s="1"/>
  <c r="M204" i="1"/>
  <c r="U202" i="1"/>
  <c r="U201" i="1"/>
  <c r="W200" i="1"/>
  <c r="V200" i="1"/>
  <c r="W199" i="1"/>
  <c r="V199" i="1"/>
  <c r="M199" i="1"/>
  <c r="W198" i="1"/>
  <c r="V198" i="1"/>
  <c r="V197" i="1"/>
  <c r="W197" i="1" s="1"/>
  <c r="W196" i="1"/>
  <c r="V196" i="1"/>
  <c r="V195" i="1"/>
  <c r="W195" i="1" s="1"/>
  <c r="M195" i="1"/>
  <c r="W194" i="1"/>
  <c r="V194" i="1"/>
  <c r="M194" i="1"/>
  <c r="V193" i="1"/>
  <c r="W193" i="1" s="1"/>
  <c r="M193" i="1"/>
  <c r="W192" i="1"/>
  <c r="V192" i="1"/>
  <c r="W191" i="1"/>
  <c r="V191" i="1"/>
  <c r="W190" i="1"/>
  <c r="V190" i="1"/>
  <c r="W189" i="1"/>
  <c r="V189" i="1"/>
  <c r="M189" i="1"/>
  <c r="V188" i="1"/>
  <c r="W188" i="1" s="1"/>
  <c r="V187" i="1"/>
  <c r="W187" i="1" s="1"/>
  <c r="W186" i="1"/>
  <c r="V186" i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W173" i="1"/>
  <c r="V173" i="1"/>
  <c r="W172" i="1"/>
  <c r="V172" i="1"/>
  <c r="M172" i="1"/>
  <c r="V171" i="1"/>
  <c r="W171" i="1" s="1"/>
  <c r="M171" i="1"/>
  <c r="W170" i="1"/>
  <c r="V170" i="1"/>
  <c r="M170" i="1"/>
  <c r="V169" i="1"/>
  <c r="W169" i="1" s="1"/>
  <c r="W168" i="1"/>
  <c r="V168" i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W162" i="1" s="1"/>
  <c r="M162" i="1"/>
  <c r="W161" i="1"/>
  <c r="V161" i="1"/>
  <c r="M161" i="1"/>
  <c r="U159" i="1"/>
  <c r="V158" i="1"/>
  <c r="U158" i="1"/>
  <c r="W157" i="1"/>
  <c r="V157" i="1"/>
  <c r="W156" i="1"/>
  <c r="W158" i="1" s="1"/>
  <c r="V156" i="1"/>
  <c r="V159" i="1" s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W139" i="1"/>
  <c r="V139" i="1"/>
  <c r="M139" i="1"/>
  <c r="V138" i="1"/>
  <c r="M138" i="1"/>
  <c r="W137" i="1"/>
  <c r="V137" i="1"/>
  <c r="U134" i="1"/>
  <c r="U133" i="1"/>
  <c r="V132" i="1"/>
  <c r="W132" i="1" s="1"/>
  <c r="M132" i="1"/>
  <c r="V131" i="1"/>
  <c r="V134" i="1" s="1"/>
  <c r="M131" i="1"/>
  <c r="V130" i="1"/>
  <c r="M130" i="1"/>
  <c r="V126" i="1"/>
  <c r="U126" i="1"/>
  <c r="U125" i="1"/>
  <c r="V124" i="1"/>
  <c r="W124" i="1" s="1"/>
  <c r="M124" i="1"/>
  <c r="W123" i="1"/>
  <c r="V123" i="1"/>
  <c r="M123" i="1"/>
  <c r="W122" i="1"/>
  <c r="V122" i="1"/>
  <c r="M122" i="1"/>
  <c r="W121" i="1"/>
  <c r="W125" i="1" s="1"/>
  <c r="V121" i="1"/>
  <c r="V125" i="1" s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V104" i="1"/>
  <c r="V110" i="1" s="1"/>
  <c r="M104" i="1"/>
  <c r="V103" i="1"/>
  <c r="U101" i="1"/>
  <c r="U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W91" i="1"/>
  <c r="V91" i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W82" i="1"/>
  <c r="V82" i="1"/>
  <c r="M82" i="1"/>
  <c r="U80" i="1"/>
  <c r="U79" i="1"/>
  <c r="W78" i="1"/>
  <c r="V78" i="1"/>
  <c r="M78" i="1"/>
  <c r="W77" i="1"/>
  <c r="V77" i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V63" i="1"/>
  <c r="E429" i="1" s="1"/>
  <c r="M63" i="1"/>
  <c r="V60" i="1"/>
  <c r="U60" i="1"/>
  <c r="U59" i="1"/>
  <c r="W58" i="1"/>
  <c r="V58" i="1"/>
  <c r="V57" i="1"/>
  <c r="W57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29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419" i="1" s="1"/>
  <c r="U32" i="1"/>
  <c r="V31" i="1"/>
  <c r="W31" i="1" s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M26" i="1"/>
  <c r="V24" i="1"/>
  <c r="U24" i="1"/>
  <c r="V23" i="1"/>
  <c r="U23" i="1"/>
  <c r="V22" i="1"/>
  <c r="B429" i="1" s="1"/>
  <c r="H10" i="1"/>
  <c r="A9" i="1"/>
  <c r="A10" i="1" s="1"/>
  <c r="D7" i="1"/>
  <c r="N6" i="1"/>
  <c r="M2" i="1"/>
  <c r="F9" i="1" l="1"/>
  <c r="F10" i="1"/>
  <c r="H9" i="1"/>
  <c r="J9" i="1"/>
  <c r="W88" i="1"/>
  <c r="V88" i="1"/>
  <c r="W138" i="1"/>
  <c r="W153" i="1" s="1"/>
  <c r="V153" i="1"/>
  <c r="V154" i="1"/>
  <c r="V177" i="1"/>
  <c r="U423" i="1"/>
  <c r="V32" i="1"/>
  <c r="V423" i="1" s="1"/>
  <c r="W59" i="1"/>
  <c r="V100" i="1"/>
  <c r="V217" i="1"/>
  <c r="W213" i="1"/>
  <c r="W216" i="1" s="1"/>
  <c r="V223" i="1"/>
  <c r="W219" i="1"/>
  <c r="W223" i="1" s="1"/>
  <c r="W234" i="1"/>
  <c r="V80" i="1"/>
  <c r="W100" i="1"/>
  <c r="V118" i="1"/>
  <c r="V117" i="1"/>
  <c r="W113" i="1"/>
  <c r="W117" i="1" s="1"/>
  <c r="W131" i="1"/>
  <c r="G429" i="1"/>
  <c r="V178" i="1"/>
  <c r="V216" i="1"/>
  <c r="V224" i="1"/>
  <c r="W229" i="1"/>
  <c r="V234" i="1"/>
  <c r="W262" i="1"/>
  <c r="W263" i="1" s="1"/>
  <c r="V263" i="1"/>
  <c r="V264" i="1"/>
  <c r="W79" i="1"/>
  <c r="V101" i="1"/>
  <c r="W104" i="1"/>
  <c r="W177" i="1"/>
  <c r="V202" i="1"/>
  <c r="V201" i="1"/>
  <c r="W180" i="1"/>
  <c r="W201" i="1" s="1"/>
  <c r="V235" i="1"/>
  <c r="V239" i="1"/>
  <c r="W238" i="1"/>
  <c r="V282" i="1"/>
  <c r="W279" i="1"/>
  <c r="W281" i="1" s="1"/>
  <c r="V281" i="1"/>
  <c r="V308" i="1"/>
  <c r="V375" i="1"/>
  <c r="W365" i="1"/>
  <c r="W375" i="1" s="1"/>
  <c r="V376" i="1"/>
  <c r="V395" i="1"/>
  <c r="W392" i="1"/>
  <c r="W394" i="1" s="1"/>
  <c r="V401" i="1"/>
  <c r="V411" i="1"/>
  <c r="W409" i="1"/>
  <c r="W411" i="1" s="1"/>
  <c r="F429" i="1"/>
  <c r="K429" i="1"/>
  <c r="L429" i="1"/>
  <c r="V302" i="1"/>
  <c r="W305" i="1"/>
  <c r="W307" i="1" s="1"/>
  <c r="V315" i="1"/>
  <c r="V335" i="1"/>
  <c r="V343" i="1"/>
  <c r="V353" i="1"/>
  <c r="W357" i="1"/>
  <c r="W360" i="1" s="1"/>
  <c r="V381" i="1"/>
  <c r="V394" i="1"/>
  <c r="W399" i="1"/>
  <c r="W401" i="1" s="1"/>
  <c r="W404" i="1"/>
  <c r="W406" i="1" s="1"/>
  <c r="V406" i="1"/>
  <c r="M429" i="1"/>
  <c r="V251" i="1"/>
  <c r="V286" i="1"/>
  <c r="V287" i="1"/>
  <c r="V33" i="1"/>
  <c r="V419" i="1" s="1"/>
  <c r="D429" i="1"/>
  <c r="V59" i="1"/>
  <c r="V79" i="1"/>
  <c r="V89" i="1"/>
  <c r="V111" i="1"/>
  <c r="W103" i="1"/>
  <c r="W110" i="1" s="1"/>
  <c r="H429" i="1"/>
  <c r="V210" i="1"/>
  <c r="V240" i="1"/>
  <c r="W237" i="1"/>
  <c r="V260" i="1"/>
  <c r="V277" i="1"/>
  <c r="W284" i="1"/>
  <c r="W286" i="1" s="1"/>
  <c r="W298" i="1"/>
  <c r="W302" i="1" s="1"/>
  <c r="V303" i="1"/>
  <c r="V314" i="1"/>
  <c r="W323" i="1"/>
  <c r="W325" i="1" s="1"/>
  <c r="V336" i="1"/>
  <c r="W338" i="1"/>
  <c r="W342" i="1" s="1"/>
  <c r="W350" i="1"/>
  <c r="W352" i="1" s="1"/>
  <c r="V361" i="1"/>
  <c r="V390" i="1"/>
  <c r="V412" i="1"/>
  <c r="W415" i="1"/>
  <c r="W417" i="1" s="1"/>
  <c r="N429" i="1"/>
  <c r="V421" i="1"/>
  <c r="W22" i="1"/>
  <c r="W23" i="1" s="1"/>
  <c r="W26" i="1"/>
  <c r="W32" i="1" s="1"/>
  <c r="V133" i="1"/>
  <c r="W130" i="1"/>
  <c r="V246" i="1"/>
  <c r="V259" i="1"/>
  <c r="V276" i="1"/>
  <c r="V342" i="1"/>
  <c r="V389" i="1"/>
  <c r="V402" i="1"/>
  <c r="V420" i="1"/>
  <c r="J429" i="1"/>
  <c r="O429" i="1"/>
  <c r="B432" i="1" l="1"/>
  <c r="A432" i="1"/>
  <c r="C432" i="1"/>
  <c r="W133" i="1"/>
  <c r="W424" i="1" s="1"/>
  <c r="W239" i="1"/>
  <c r="V422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<sst xmlns="http://schemas.openxmlformats.org/spreadsheetml/2006/main" count="1627" uniqueCount="671">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</sst>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zoomScaleNormal="100" zoomScaleSheetLayoutView="100" workbookViewId="0">
      <selection activeCell="V422" sqref="V4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/>
      <c r="I5" s="607"/>
      <c r="J5" s="607"/>
      <c r="K5" s="605"/>
      <c r="M5" s="25" t="s">
        <v>10</v>
      </c>
      <c r="N5" s="600">
        <v>45130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629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Воскресенье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0.375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700</v>
      </c>
      <c r="V56" s="294">
        <f>IFERROR(IF(U56="",0,CEILING((U56/$H56),1)*$H56),"")</f>
        <v>702</v>
      </c>
      <c r="W56" s="37">
        <f>IFERROR(IF(V56=0,"",ROUNDUP(V56/H56,0)*0.02175),"")</f>
        <v>1.4137499999999998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64.81481481481481</v>
      </c>
      <c r="V59" s="295">
        <f>IFERROR(V56/H56,"0")+IFERROR(V57/H57,"0")+IFERROR(V58/H58,"0")</f>
        <v>65</v>
      </c>
      <c r="W59" s="295">
        <f>IFERROR(IF(W56="",0,W56),"0")+IFERROR(IF(W57="",0,W57),"0")+IFERROR(IF(W58="",0,W58),"0")</f>
        <v>1.4137499999999998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700</v>
      </c>
      <c r="V60" s="295">
        <f>IFERROR(SUM(V56:V58),"0")</f>
        <v>702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100</v>
      </c>
      <c r="V64" s="294">
        <f t="shared" si="2"/>
        <v>108</v>
      </c>
      <c r="W64" s="37">
        <f>IFERROR(IF(V64=0,"",ROUNDUP(V64/H64,0)*0.02175),"")</f>
        <v>0.21749999999999997</v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9.2592592592592595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0.21749999999999997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100</v>
      </c>
      <c r="V80" s="295">
        <f>IFERROR(SUM(V63:V78),"0")</f>
        <v>108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0</v>
      </c>
      <c r="V202" s="295">
        <f>IFERROR(SUM(V180:V200),"0")</f>
        <v>0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168</v>
      </c>
      <c r="V243" s="294">
        <f>IFERROR(IF(U243="",0,CEILING((U243/$H243),1)*$H243),"")</f>
        <v>168</v>
      </c>
      <c r="W243" s="37">
        <f>IFERROR(IF(V243=0,"",ROUNDUP(V243/H243,0)*0.00753),"")</f>
        <v>0.753</v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100</v>
      </c>
      <c r="V245" s="295">
        <f>IFERROR(V243/H243,"0")+IFERROR(V244/H244,"0")</f>
        <v>100</v>
      </c>
      <c r="W245" s="295">
        <f>IFERROR(IF(W243="",0,W243),"0")+IFERROR(IF(W244="",0,W244),"0")</f>
        <v>0.753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168</v>
      </c>
      <c r="V246" s="295">
        <f>IFERROR(SUM(V243:V244),"0")</f>
        <v>168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378</v>
      </c>
      <c r="V249" s="294">
        <f>IFERROR(IF(U249="",0,CEILING((U249/$H249),1)*$H249),"")</f>
        <v>378</v>
      </c>
      <c r="W249" s="37">
        <f>IFERROR(IF(V249=0,"",ROUNDUP(V249/H249,0)*0.00753),"")</f>
        <v>1.1294999999999999</v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168</v>
      </c>
      <c r="V250" s="294">
        <f>IFERROR(IF(U250="",0,CEILING((U250/$H250),1)*$H250),"")</f>
        <v>168.84</v>
      </c>
      <c r="W250" s="37">
        <f>IFERROR(IF(V250=0,"",ROUNDUP(V250/H250,0)*0.00753),"")</f>
        <v>0.50451000000000001</v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216.66666666666669</v>
      </c>
      <c r="V251" s="295">
        <f>IFERROR(V248/H248,"0")+IFERROR(V249/H249,"0")+IFERROR(V250/H250,"0")</f>
        <v>217</v>
      </c>
      <c r="W251" s="295">
        <f>IFERROR(IF(W248="",0,W248),"0")+IFERROR(IF(W249="",0,W249),"0")+IFERROR(IF(W250="",0,W250),"0")</f>
        <v>1.63401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546</v>
      </c>
      <c r="V252" s="295">
        <f>IFERROR(SUM(V248:V250),"0")</f>
        <v>546.84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0</v>
      </c>
      <c r="V276" s="295">
        <f>IFERROR(V268/H268,"0")+IFERROR(V269/H269,"0")+IFERROR(V270/H270,"0")+IFERROR(V271/H271,"0")+IFERROR(V272/H272,"0")+IFERROR(V273/H273,"0")+IFERROR(V274/H274,"0")+IFERROR(V275/H275,"0")</f>
        <v>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0</v>
      </c>
      <c r="V277" s="295">
        <f>IFERROR(SUM(V268:V275),"0")</f>
        <v>0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200</v>
      </c>
      <c r="V293" s="294">
        <f>IFERROR(IF(U293="",0,CEILING((U293/$H293),1)*$H293),"")</f>
        <v>202.79999999999998</v>
      </c>
      <c r="W293" s="37">
        <f>IFERROR(IF(V293=0,"",ROUNDUP(V293/H293,0)*0.02175),"")</f>
        <v>0.5655</v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25.641025641025642</v>
      </c>
      <c r="V294" s="295">
        <f>IFERROR(V293/H293,"0")</f>
        <v>26</v>
      </c>
      <c r="W294" s="295">
        <f>IFERROR(IF(W293="",0,W293),"0")</f>
        <v>0.5655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200</v>
      </c>
      <c r="V295" s="295">
        <f>IFERROR(SUM(V293:V293),"0")</f>
        <v>202.79999999999998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1500</v>
      </c>
      <c r="V312" s="294">
        <f>IFERROR(IF(U312="",0,CEILING((U312/$H312),1)*$H312),"")</f>
        <v>1505.3999999999999</v>
      </c>
      <c r="W312" s="37">
        <f>IFERROR(IF(V312=0,"",ROUNDUP(V312/H312,0)*0.02175),"")</f>
        <v>4.1977500000000001</v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192.30769230769232</v>
      </c>
      <c r="V314" s="295">
        <f>IFERROR(V310/H310,"0")+IFERROR(V311/H311,"0")+IFERROR(V312/H312,"0")+IFERROR(V313/H313,"0")</f>
        <v>193</v>
      </c>
      <c r="W314" s="295">
        <f>IFERROR(IF(W310="",0,W310),"0")+IFERROR(IF(W311="",0,W311),"0")+IFERROR(IF(W312="",0,W312),"0")+IFERROR(IF(W313="",0,W313),"0")</f>
        <v>4.1977500000000001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1500</v>
      </c>
      <c r="V315" s="295">
        <f>IFERROR(SUM(V310:V313),"0")</f>
        <v>1505.3999999999999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40</v>
      </c>
      <c r="V330" s="294">
        <f t="shared" si="14"/>
        <v>42</v>
      </c>
      <c r="W330" s="37">
        <f>IFERROR(IF(V330=0,"",ROUNDUP(V330/H330,0)*0.00753),"")</f>
        <v>7.5300000000000006E-2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9.5238095238095237</v>
      </c>
      <c r="V335" s="295">
        <f>IFERROR(V328/H328,"0")+IFERROR(V329/H329,"0")+IFERROR(V330/H330,"0")+IFERROR(V331/H331,"0")+IFERROR(V332/H332,"0")+IFERROR(V333/H333,"0")+IFERROR(V334/H334,"0")</f>
        <v>10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7.5300000000000006E-2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40</v>
      </c>
      <c r="V336" s="295">
        <f>IFERROR(SUM(V328:V334),"0")</f>
        <v>42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2100</v>
      </c>
      <c r="V366" s="294">
        <f t="shared" si="15"/>
        <v>2101.44</v>
      </c>
      <c r="W366" s="37">
        <f>IFERROR(IF(V366=0,"",ROUNDUP(V366/H366,0)*0.01196),"")</f>
        <v>4.7600800000000003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397.72727272727269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398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4.7600800000000003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2100</v>
      </c>
      <c r="V376" s="295">
        <f>IFERROR(SUM(V365:V374),"0")</f>
        <v>2101.44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1400</v>
      </c>
      <c r="V378" s="294">
        <f>IFERROR(IF(U378="",0,CEILING((U378/$H378),1)*$H378),"")</f>
        <v>1404.48</v>
      </c>
      <c r="W378" s="37">
        <f>IFERROR(IF(V378=0,"",ROUNDUP(V378/H378,0)*0.01196),"")</f>
        <v>3.1813600000000002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265.15151515151513</v>
      </c>
      <c r="V380" s="295">
        <f>IFERROR(V378/H378,"0")+IFERROR(V379/H379,"0")</f>
        <v>266</v>
      </c>
      <c r="W380" s="295">
        <f>IFERROR(IF(W378="",0,W378),"0")+IFERROR(IF(W379="",0,W379),"0")</f>
        <v>3.1813600000000002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1400</v>
      </c>
      <c r="V381" s="295">
        <f>IFERROR(SUM(V378:V379),"0")</f>
        <v>1404.48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6754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6780.9599999999991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7303.4388056388052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7332.0360000000001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14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14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7653.4388056388052</v>
      </c>
      <c r="V422" s="295">
        <f>GrossWeightTotalR+PalletQtyTotalR*25</f>
        <v>7682.0360000000001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1281.0920560920558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1285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16.798250000000003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702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108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714.84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202.79999999999998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1505.3999999999999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42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3505.92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2023-07-21T11:11:25Z</dcterms:modified>
</cp:coreProperties>
</file>