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W320" i="1" s="1"/>
  <c r="V318" i="1"/>
  <c r="V321" i="1" s="1"/>
  <c r="M318" i="1"/>
  <c r="V314" i="1"/>
  <c r="U314" i="1"/>
  <c r="V313" i="1"/>
  <c r="U313" i="1"/>
  <c r="W312" i="1"/>
  <c r="W313" i="1" s="1"/>
  <c r="V312" i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V302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M265" i="1"/>
  <c r="W264" i="1"/>
  <c r="V264" i="1"/>
  <c r="K424" i="1" s="1"/>
  <c r="M264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W255" i="1" s="1"/>
  <c r="V254" i="1"/>
  <c r="V256" i="1" s="1"/>
  <c r="M254" i="1"/>
  <c r="U252" i="1"/>
  <c r="U251" i="1"/>
  <c r="V250" i="1"/>
  <c r="W250" i="1" s="1"/>
  <c r="M250" i="1"/>
  <c r="V249" i="1"/>
  <c r="W249" i="1" s="1"/>
  <c r="M249" i="1"/>
  <c r="W248" i="1"/>
  <c r="W251" i="1" s="1"/>
  <c r="V248" i="1"/>
  <c r="M248" i="1"/>
  <c r="U246" i="1"/>
  <c r="U245" i="1"/>
  <c r="W244" i="1"/>
  <c r="V244" i="1"/>
  <c r="M244" i="1"/>
  <c r="V243" i="1"/>
  <c r="V245" i="1" s="1"/>
  <c r="M243" i="1"/>
  <c r="U240" i="1"/>
  <c r="U239" i="1"/>
  <c r="W238" i="1"/>
  <c r="V238" i="1"/>
  <c r="M238" i="1"/>
  <c r="W237" i="1"/>
  <c r="W239" i="1" s="1"/>
  <c r="V237" i="1"/>
  <c r="V239" i="1" s="1"/>
  <c r="M237" i="1"/>
  <c r="U235" i="1"/>
  <c r="U234" i="1"/>
  <c r="V233" i="1"/>
  <c r="W233" i="1" s="1"/>
  <c r="M233" i="1"/>
  <c r="V232" i="1"/>
  <c r="W232" i="1" s="1"/>
  <c r="M232" i="1"/>
  <c r="W231" i="1"/>
  <c r="V231" i="1"/>
  <c r="M231" i="1"/>
  <c r="V230" i="1"/>
  <c r="W230" i="1" s="1"/>
  <c r="M230" i="1"/>
  <c r="V229" i="1"/>
  <c r="W229" i="1" s="1"/>
  <c r="W234" i="1" s="1"/>
  <c r="M229" i="1"/>
  <c r="V228" i="1"/>
  <c r="W228" i="1" s="1"/>
  <c r="M228" i="1"/>
  <c r="W227" i="1"/>
  <c r="V227" i="1"/>
  <c r="V235" i="1" s="1"/>
  <c r="M227" i="1"/>
  <c r="U224" i="1"/>
  <c r="V223" i="1"/>
  <c r="U223" i="1"/>
  <c r="W222" i="1"/>
  <c r="V222" i="1"/>
  <c r="M222" i="1"/>
  <c r="W221" i="1"/>
  <c r="V221" i="1"/>
  <c r="V220" i="1"/>
  <c r="W220" i="1" s="1"/>
  <c r="W219" i="1"/>
  <c r="W223" i="1" s="1"/>
  <c r="V219" i="1"/>
  <c r="V224" i="1" s="1"/>
  <c r="M219" i="1"/>
  <c r="U217" i="1"/>
  <c r="U216" i="1"/>
  <c r="V215" i="1"/>
  <c r="W215" i="1" s="1"/>
  <c r="M215" i="1"/>
  <c r="V214" i="1"/>
  <c r="W214" i="1" s="1"/>
  <c r="W213" i="1"/>
  <c r="W216" i="1" s="1"/>
  <c r="V213" i="1"/>
  <c r="U211" i="1"/>
  <c r="U210" i="1"/>
  <c r="V209" i="1"/>
  <c r="W209" i="1" s="1"/>
  <c r="V208" i="1"/>
  <c r="W208" i="1" s="1"/>
  <c r="W207" i="1"/>
  <c r="V207" i="1"/>
  <c r="V206" i="1"/>
  <c r="W206" i="1" s="1"/>
  <c r="M206" i="1"/>
  <c r="W205" i="1"/>
  <c r="V205" i="1"/>
  <c r="M205" i="1"/>
  <c r="W204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W192" i="1"/>
  <c r="V192" i="1"/>
  <c r="V191" i="1"/>
  <c r="W191" i="1" s="1"/>
  <c r="W190" i="1"/>
  <c r="V190" i="1"/>
  <c r="V189" i="1"/>
  <c r="W189" i="1" s="1"/>
  <c r="M189" i="1"/>
  <c r="W188" i="1"/>
  <c r="V188" i="1"/>
  <c r="V187" i="1"/>
  <c r="W187" i="1" s="1"/>
  <c r="W186" i="1"/>
  <c r="V186" i="1"/>
  <c r="V185" i="1"/>
  <c r="W185" i="1" s="1"/>
  <c r="W184" i="1"/>
  <c r="V184" i="1"/>
  <c r="V183" i="1"/>
  <c r="W183" i="1" s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W173" i="1"/>
  <c r="V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W156" i="1"/>
  <c r="W158" i="1" s="1"/>
  <c r="V156" i="1"/>
  <c r="V159" i="1" s="1"/>
  <c r="U154" i="1"/>
  <c r="U153" i="1"/>
  <c r="V152" i="1"/>
  <c r="W152" i="1" s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V138" i="1"/>
  <c r="W138" i="1" s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W121" i="1"/>
  <c r="W125" i="1" s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V105" i="1"/>
  <c r="W105" i="1" s="1"/>
  <c r="M105" i="1"/>
  <c r="V104" i="1"/>
  <c r="W104" i="1" s="1"/>
  <c r="M104" i="1"/>
  <c r="V103" i="1"/>
  <c r="U101" i="1"/>
  <c r="U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V101" i="1" s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V82" i="1"/>
  <c r="W82" i="1" s="1"/>
  <c r="W88" i="1" s="1"/>
  <c r="M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W63" i="1" s="1"/>
  <c r="M63" i="1"/>
  <c r="U60" i="1"/>
  <c r="U59" i="1"/>
  <c r="V58" i="1"/>
  <c r="W58" i="1" s="1"/>
  <c r="W57" i="1"/>
  <c r="V57" i="1"/>
  <c r="M57" i="1"/>
  <c r="V56" i="1"/>
  <c r="D424" i="1" s="1"/>
  <c r="M56" i="1"/>
  <c r="U53" i="1"/>
  <c r="U52" i="1"/>
  <c r="V51" i="1"/>
  <c r="W51" i="1" s="1"/>
  <c r="M51" i="1"/>
  <c r="V50" i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414" i="1" s="1"/>
  <c r="U23" i="1"/>
  <c r="V22" i="1"/>
  <c r="V23" i="1" s="1"/>
  <c r="H10" i="1"/>
  <c r="J9" i="1"/>
  <c r="H9" i="1"/>
  <c r="A9" i="1"/>
  <c r="F10" i="1" s="1"/>
  <c r="D7" i="1"/>
  <c r="N6" i="1"/>
  <c r="M2" i="1"/>
  <c r="W117" i="1" l="1"/>
  <c r="W79" i="1"/>
  <c r="W210" i="1"/>
  <c r="V52" i="1"/>
  <c r="V418" i="1" s="1"/>
  <c r="V60" i="1"/>
  <c r="V80" i="1"/>
  <c r="W100" i="1"/>
  <c r="V111" i="1"/>
  <c r="W103" i="1"/>
  <c r="W110" i="1" s="1"/>
  <c r="V126" i="1"/>
  <c r="F424" i="1"/>
  <c r="W133" i="1"/>
  <c r="V133" i="1"/>
  <c r="V158" i="1"/>
  <c r="V210" i="1"/>
  <c r="V216" i="1"/>
  <c r="V234" i="1"/>
  <c r="V240" i="1"/>
  <c r="V252" i="1"/>
  <c r="V251" i="1"/>
  <c r="V273" i="1"/>
  <c r="W265" i="1"/>
  <c r="V303" i="1"/>
  <c r="W300" i="1"/>
  <c r="W302" i="1" s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V33" i="1"/>
  <c r="V59" i="1"/>
  <c r="V79" i="1"/>
  <c r="V89" i="1"/>
  <c r="V100" i="1"/>
  <c r="V153" i="1"/>
  <c r="V178" i="1"/>
  <c r="W161" i="1"/>
  <c r="W177" i="1" s="1"/>
  <c r="V272" i="1"/>
  <c r="V281" i="1"/>
  <c r="W280" i="1"/>
  <c r="W281" i="1" s="1"/>
  <c r="V282" i="1"/>
  <c r="V289" i="1"/>
  <c r="W288" i="1"/>
  <c r="W289" i="1" s="1"/>
  <c r="V290" i="1"/>
  <c r="V310" i="1"/>
  <c r="V356" i="1"/>
  <c r="V376" i="1"/>
  <c r="V390" i="1"/>
  <c r="W387" i="1"/>
  <c r="W389" i="1" s="1"/>
  <c r="V397" i="1"/>
  <c r="V406" i="1"/>
  <c r="W404" i="1"/>
  <c r="W406" i="1" s="1"/>
  <c r="E424" i="1"/>
  <c r="V416" i="1"/>
  <c r="B424" i="1"/>
  <c r="V415" i="1"/>
  <c r="A10" i="1"/>
  <c r="W22" i="1"/>
  <c r="W23" i="1" s="1"/>
  <c r="W26" i="1"/>
  <c r="W32" i="1" s="1"/>
  <c r="C424" i="1"/>
  <c r="W56" i="1"/>
  <c r="W59" i="1" s="1"/>
  <c r="V88" i="1"/>
  <c r="V118" i="1"/>
  <c r="V134" i="1"/>
  <c r="V201" i="1"/>
  <c r="V202" i="1"/>
  <c r="V217" i="1"/>
  <c r="J424" i="1"/>
  <c r="V246" i="1"/>
  <c r="W272" i="1"/>
  <c r="V298" i="1"/>
  <c r="W330" i="1"/>
  <c r="V341" i="1"/>
  <c r="W340" i="1"/>
  <c r="W341" i="1" s="1"/>
  <c r="V342" i="1"/>
  <c r="V371" i="1"/>
  <c r="V389" i="1"/>
  <c r="V407" i="1"/>
  <c r="I424" i="1"/>
  <c r="F9" i="1"/>
  <c r="U418" i="1"/>
  <c r="V24" i="1"/>
  <c r="W50" i="1"/>
  <c r="W52" i="1" s="1"/>
  <c r="V53" i="1"/>
  <c r="V110" i="1"/>
  <c r="V117" i="1"/>
  <c r="V125" i="1"/>
  <c r="G424" i="1"/>
  <c r="H424" i="1"/>
  <c r="V154" i="1"/>
  <c r="W137" i="1"/>
  <c r="W153" i="1" s="1"/>
  <c r="V177" i="1"/>
  <c r="W180" i="1"/>
  <c r="W201" i="1" s="1"/>
  <c r="V211" i="1"/>
  <c r="W243" i="1"/>
  <c r="W245" i="1" s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414" i="1" l="1"/>
  <c r="W419" i="1"/>
  <c r="V417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<sst xmlns="http://schemas.openxmlformats.org/spreadsheetml/2006/main" count="1611" uniqueCount="665">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</sst>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 t="s">
        <v>664</v>
      </c>
      <c r="I5" s="303"/>
      <c r="J5" s="303"/>
      <c r="K5" s="301"/>
      <c r="M5" s="25" t="s">
        <v>10</v>
      </c>
      <c r="N5" s="304">
        <v>45134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Четверг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0.5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320</v>
      </c>
      <c r="V56" s="289">
        <f>IFERROR(IF(U56="",0,CEILING((U56/$H56),1)*$H56),"")</f>
        <v>324</v>
      </c>
      <c r="W56" s="37">
        <f>IFERROR(IF(V56=0,"",ROUNDUP(V56/H56,0)*0.02175),"")</f>
        <v>0.65249999999999997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29.629629629629626</v>
      </c>
      <c r="V59" s="290">
        <f>IFERROR(V56/H56,"0")+IFERROR(V57/H57,"0")+IFERROR(V58/H58,"0")</f>
        <v>29.999999999999996</v>
      </c>
      <c r="W59" s="290">
        <f>IFERROR(IF(W56="",0,W56),"0")+IFERROR(IF(W57="",0,W57),"0")+IFERROR(IF(W58="",0,W58),"0")</f>
        <v>0.65249999999999997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320</v>
      </c>
      <c r="V60" s="290">
        <f>IFERROR(SUM(V56:V58),"0")</f>
        <v>324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35</v>
      </c>
      <c r="V64" s="289">
        <f t="shared" si="2"/>
        <v>43.2</v>
      </c>
      <c r="W64" s="37">
        <f>IFERROR(IF(V64=0,"",ROUNDUP(V64/H64,0)*0.02175),"")</f>
        <v>8.6999999999999994E-2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10</v>
      </c>
      <c r="V66" s="289">
        <f t="shared" si="2"/>
        <v>10.8</v>
      </c>
      <c r="W66" s="37">
        <f>IFERROR(IF(V66=0,"",ROUNDUP(V66/H66,0)*0.02175),"")</f>
        <v>2.1749999999999999E-2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4.5</v>
      </c>
      <c r="V73" s="289">
        <f t="shared" si="2"/>
        <v>4.5</v>
      </c>
      <c r="W73" s="37">
        <f t="shared" si="3"/>
        <v>9.3699999999999999E-3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5.1666666666666661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0.11811999999999999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49.5</v>
      </c>
      <c r="V80" s="290">
        <f>IFERROR(SUM(V63:V78),"0")</f>
        <v>58.5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100</v>
      </c>
      <c r="V140" s="289">
        <f t="shared" si="7"/>
        <v>108</v>
      </c>
      <c r="W140" s="37">
        <f>IFERROR(IF(V140=0,"",ROUNDUP(V140/H140,0)*0.02175),"")</f>
        <v>0.21749999999999997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9.2592592592592595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0.21749999999999997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100</v>
      </c>
      <c r="V154" s="290">
        <f>IFERROR(SUM(V137:V152),"0")</f>
        <v>108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70</v>
      </c>
      <c r="V161" s="289">
        <f t="shared" ref="V161:V176" si="8">IFERROR(IF(U161="",0,CEILING((U161/$H161),1)*$H161),"")</f>
        <v>71.400000000000006</v>
      </c>
      <c r="W161" s="37">
        <f>IFERROR(IF(V161=0,"",ROUNDUP(V161/H161,0)*0.00753),"")</f>
        <v>0.12801000000000001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260</v>
      </c>
      <c r="V162" s="289">
        <f t="shared" si="8"/>
        <v>260.40000000000003</v>
      </c>
      <c r="W162" s="37">
        <f>IFERROR(IF(V162=0,"",ROUNDUP(V162/H162,0)*0.00753),"")</f>
        <v>0.46686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78.571428571428569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79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0.59487000000000001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330</v>
      </c>
      <c r="V178" s="290">
        <f>IFERROR(SUM(V161:V176),"0")</f>
        <v>331.80000000000007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1700</v>
      </c>
      <c r="V181" s="289">
        <f t="shared" si="9"/>
        <v>1701</v>
      </c>
      <c r="W181" s="37">
        <f>IFERROR(IF(V181=0,"",ROUNDUP(V181/H181,0)*0.02175),"")</f>
        <v>4.5674999999999999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209.87654320987656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210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4.5674999999999999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1700</v>
      </c>
      <c r="V202" s="290">
        <f>IFERROR(SUM(V180:V200),"0")</f>
        <v>1701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400</v>
      </c>
      <c r="V205" s="289">
        <f t="shared" si="11"/>
        <v>405.59999999999997</v>
      </c>
      <c r="W205" s="37">
        <f>IFERROR(IF(V205=0,"",ROUNDUP(V205/H205,0)*0.02175),"")</f>
        <v>1.131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51.282051282051285</v>
      </c>
      <c r="V210" s="290">
        <f>IFERROR(V204/H204,"0")+IFERROR(V205/H205,"0")+IFERROR(V206/H206,"0")+IFERROR(V207/H207,"0")+IFERROR(V208/H208,"0")+IFERROR(V209/H209,"0")</f>
        <v>52</v>
      </c>
      <c r="W210" s="290">
        <f>IFERROR(IF(W204="",0,W204),"0")+IFERROR(IF(W205="",0,W205),"0")+IFERROR(IF(W206="",0,W206),"0")+IFERROR(IF(W207="",0,W207),"0")+IFERROR(IF(W208="",0,W208),"0")+IFERROR(IF(W209="",0,W209),"0")</f>
        <v>1.131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400</v>
      </c>
      <c r="V211" s="290">
        <f>IFERROR(SUM(V204:V209),"0")</f>
        <v>405.59999999999997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45</v>
      </c>
      <c r="V248" s="289">
        <f>IFERROR(IF(U248="",0,CEILING((U248/$H248),1)*$H248),"")</f>
        <v>48.599999999999994</v>
      </c>
      <c r="W248" s="37">
        <f>IFERROR(IF(V248=0,"",ROUNDUP(V248/H248,0)*0.02175),"")</f>
        <v>0.1305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5.5555555555555554</v>
      </c>
      <c r="V251" s="290">
        <f>IFERROR(V248/H248,"0")+IFERROR(V249/H249,"0")+IFERROR(V250/H250,"0")</f>
        <v>6</v>
      </c>
      <c r="W251" s="290">
        <f>IFERROR(IF(W248="",0,W248),"0")+IFERROR(IF(W249="",0,W249),"0")+IFERROR(IF(W250="",0,W250),"0")</f>
        <v>0.1305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45</v>
      </c>
      <c r="V252" s="290">
        <f>IFERROR(SUM(V248:V250),"0")</f>
        <v>48.599999999999994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540</v>
      </c>
      <c r="V265" s="289">
        <f t="shared" si="13"/>
        <v>540</v>
      </c>
      <c r="W265" s="37">
        <f>IFERROR(IF(V265=0,"",ROUNDUP(V265/H265,0)*0.02175),"")</f>
        <v>0.78299999999999992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100</v>
      </c>
      <c r="V268" s="289">
        <f t="shared" si="13"/>
        <v>105</v>
      </c>
      <c r="W268" s="37">
        <f>IFERROR(IF(V268=0,"",ROUNDUP(V268/H268,0)*0.02175),"")</f>
        <v>0.15225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42.666666666666664</v>
      </c>
      <c r="V272" s="290">
        <f>IFERROR(V264/H264,"0")+IFERROR(V265/H265,"0")+IFERROR(V266/H266,"0")+IFERROR(V267/H267,"0")+IFERROR(V268/H268,"0")+IFERROR(V269/H269,"0")+IFERROR(V270/H270,"0")+IFERROR(V271/H271,"0")</f>
        <v>43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0.93524999999999991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640</v>
      </c>
      <c r="V273" s="290">
        <f>IFERROR(SUM(V264:V271),"0")</f>
        <v>645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400</v>
      </c>
      <c r="V275" s="289">
        <f>IFERROR(IF(U275="",0,CEILING((U275/$H275),1)*$H275),"")</f>
        <v>405</v>
      </c>
      <c r="W275" s="37">
        <f>IFERROR(IF(V275=0,"",ROUNDUP(V275/H275,0)*0.02175),"")</f>
        <v>0.58724999999999994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26.666666666666668</v>
      </c>
      <c r="V277" s="290">
        <f>IFERROR(V275/H275,"0")+IFERROR(V276/H276,"0")</f>
        <v>27</v>
      </c>
      <c r="W277" s="290">
        <f>IFERROR(IF(W275="",0,W275),"0")+IFERROR(IF(W276="",0,W276),"0")</f>
        <v>0.58724999999999994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400</v>
      </c>
      <c r="V278" s="290">
        <f>IFERROR(SUM(V275:V276),"0")</f>
        <v>405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15</v>
      </c>
      <c r="V323" s="289">
        <f t="shared" ref="V323:V329" si="14">IFERROR(IF(U323="",0,CEILING((U323/$H323),1)*$H323),"")</f>
        <v>16.8</v>
      </c>
      <c r="W323" s="37">
        <f>IFERROR(IF(V323=0,"",ROUNDUP(V323/H323,0)*0.00753),"")</f>
        <v>3.0120000000000001E-2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3.5714285714285712</v>
      </c>
      <c r="V330" s="290">
        <f>IFERROR(V323/H323,"0")+IFERROR(V324/H324,"0")+IFERROR(V325/H325,"0")+IFERROR(V326/H326,"0")+IFERROR(V327/H327,"0")+IFERROR(V328/H328,"0")+IFERROR(V329/H329,"0")</f>
        <v>4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3.0120000000000001E-2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15</v>
      </c>
      <c r="V331" s="290">
        <f>IFERROR(SUM(V323:V329),"0")</f>
        <v>16.8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150</v>
      </c>
      <c r="V405" s="289">
        <f>IFERROR(IF(U405="",0,CEILING((U405/$H405),1)*$H405),"")</f>
        <v>151.19999999999999</v>
      </c>
      <c r="W405" s="37">
        <f>IFERROR(IF(V405=0,"",ROUNDUP(V405/H405,0)*0.00753),"")</f>
        <v>0.30120000000000002</v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39.682539682539684</v>
      </c>
      <c r="V406" s="290">
        <f>IFERROR(V404/H404,"0")+IFERROR(V405/H405,"0")</f>
        <v>40</v>
      </c>
      <c r="W406" s="290">
        <f>IFERROR(IF(W404="",0,W404),"0")+IFERROR(IF(W405="",0,W405),"0")</f>
        <v>0.30120000000000002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150</v>
      </c>
      <c r="V407" s="290">
        <f>IFERROR(SUM(V404:V405),"0")</f>
        <v>151.19999999999999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4149.5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4195.5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4384.3916483516477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4432.6620000000012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8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8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4584.3916483516477</v>
      </c>
      <c r="V417" s="290">
        <f>GrossWeightTotalR+PalletQtyTotalR*25</f>
        <v>4632.6620000000012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501.92843576176909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507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9.2658099999999983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324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58.5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2546.4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48.599999999999994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1050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16.8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151.19999999999999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2023-07-25T11:06:03Z</dcterms:modified>
</cp:coreProperties>
</file>