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V413" i="1" s="1"/>
  <c r="W409" i="1"/>
  <c r="V409" i="1"/>
  <c r="V407" i="1"/>
  <c r="U407" i="1"/>
  <c r="U406" i="1"/>
  <c r="W405" i="1"/>
  <c r="V405" i="1"/>
  <c r="V404" i="1"/>
  <c r="U402" i="1"/>
  <c r="V401" i="1"/>
  <c r="U401" i="1"/>
  <c r="W400" i="1"/>
  <c r="V400" i="1"/>
  <c r="W399" i="1"/>
  <c r="W401" i="1" s="1"/>
  <c r="V399" i="1"/>
  <c r="V402" i="1" s="1"/>
  <c r="U397" i="1"/>
  <c r="U396" i="1"/>
  <c r="V395" i="1"/>
  <c r="W395" i="1" s="1"/>
  <c r="W394" i="1"/>
  <c r="W396" i="1" s="1"/>
  <c r="V394" i="1"/>
  <c r="V397" i="1" s="1"/>
  <c r="U390" i="1"/>
  <c r="U389" i="1"/>
  <c r="V388" i="1"/>
  <c r="V389" i="1" s="1"/>
  <c r="M388" i="1"/>
  <c r="V387" i="1"/>
  <c r="M387" i="1"/>
  <c r="U385" i="1"/>
  <c r="U384" i="1"/>
  <c r="V383" i="1"/>
  <c r="W383" i="1" s="1"/>
  <c r="W382" i="1"/>
  <c r="V382" i="1"/>
  <c r="V381" i="1"/>
  <c r="W381" i="1" s="1"/>
  <c r="W380" i="1"/>
  <c r="V380" i="1"/>
  <c r="M380" i="1"/>
  <c r="W379" i="1"/>
  <c r="V379" i="1"/>
  <c r="M379" i="1"/>
  <c r="V378" i="1"/>
  <c r="W378" i="1" s="1"/>
  <c r="W384" i="1" s="1"/>
  <c r="M378" i="1"/>
  <c r="U376" i="1"/>
  <c r="U375" i="1"/>
  <c r="V374" i="1"/>
  <c r="W374" i="1" s="1"/>
  <c r="V373" i="1"/>
  <c r="V375" i="1" s="1"/>
  <c r="M373" i="1"/>
  <c r="U371" i="1"/>
  <c r="U370" i="1"/>
  <c r="W369" i="1"/>
  <c r="V369" i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V361" i="1"/>
  <c r="W361" i="1" s="1"/>
  <c r="M361" i="1"/>
  <c r="V360" i="1"/>
  <c r="M360" i="1"/>
  <c r="U356" i="1"/>
  <c r="U355" i="1"/>
  <c r="V354" i="1"/>
  <c r="W354" i="1" s="1"/>
  <c r="W353" i="1"/>
  <c r="V353" i="1"/>
  <c r="M353" i="1"/>
  <c r="W352" i="1"/>
  <c r="V352" i="1"/>
  <c r="M352" i="1"/>
  <c r="V351" i="1"/>
  <c r="W351" i="1" s="1"/>
  <c r="M351" i="1"/>
  <c r="W350" i="1"/>
  <c r="W355" i="1" s="1"/>
  <c r="V350" i="1"/>
  <c r="M350" i="1"/>
  <c r="U348" i="1"/>
  <c r="U347" i="1"/>
  <c r="W346" i="1"/>
  <c r="V346" i="1"/>
  <c r="M346" i="1"/>
  <c r="W345" i="1"/>
  <c r="W347" i="1" s="1"/>
  <c r="V345" i="1"/>
  <c r="N424" i="1" s="1"/>
  <c r="M345" i="1"/>
  <c r="U342" i="1"/>
  <c r="U341" i="1"/>
  <c r="V340" i="1"/>
  <c r="V341" i="1" s="1"/>
  <c r="U338" i="1"/>
  <c r="U337" i="1"/>
  <c r="W336" i="1"/>
  <c r="V336" i="1"/>
  <c r="M336" i="1"/>
  <c r="V335" i="1"/>
  <c r="W335" i="1" s="1"/>
  <c r="M335" i="1"/>
  <c r="W334" i="1"/>
  <c r="V334" i="1"/>
  <c r="W333" i="1"/>
  <c r="W337" i="1" s="1"/>
  <c r="V333" i="1"/>
  <c r="V337" i="1" s="1"/>
  <c r="M333" i="1"/>
  <c r="U331" i="1"/>
  <c r="U330" i="1"/>
  <c r="V329" i="1"/>
  <c r="W329" i="1" s="1"/>
  <c r="M329" i="1"/>
  <c r="V328" i="1"/>
  <c r="W328" i="1" s="1"/>
  <c r="M328" i="1"/>
  <c r="W327" i="1"/>
  <c r="V327" i="1"/>
  <c r="M327" i="1"/>
  <c r="V326" i="1"/>
  <c r="W326" i="1" s="1"/>
  <c r="W330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W320" i="1" s="1"/>
  <c r="V318" i="1"/>
  <c r="M424" i="1" s="1"/>
  <c r="M318" i="1"/>
  <c r="U314" i="1"/>
  <c r="U313" i="1"/>
  <c r="V312" i="1"/>
  <c r="V314" i="1" s="1"/>
  <c r="U310" i="1"/>
  <c r="U309" i="1"/>
  <c r="V308" i="1"/>
  <c r="W308" i="1" s="1"/>
  <c r="M308" i="1"/>
  <c r="W307" i="1"/>
  <c r="V307" i="1"/>
  <c r="M307" i="1"/>
  <c r="V306" i="1"/>
  <c r="V309" i="1" s="1"/>
  <c r="V305" i="1"/>
  <c r="W305" i="1" s="1"/>
  <c r="U303" i="1"/>
  <c r="V302" i="1"/>
  <c r="U302" i="1"/>
  <c r="W301" i="1"/>
  <c r="V301" i="1"/>
  <c r="M301" i="1"/>
  <c r="W300" i="1"/>
  <c r="W302" i="1" s="1"/>
  <c r="V300" i="1"/>
  <c r="V303" i="1" s="1"/>
  <c r="M300" i="1"/>
  <c r="U298" i="1"/>
  <c r="U297" i="1"/>
  <c r="W296" i="1"/>
  <c r="V296" i="1"/>
  <c r="M296" i="1"/>
  <c r="V295" i="1"/>
  <c r="V298" i="1" s="1"/>
  <c r="W294" i="1"/>
  <c r="V294" i="1"/>
  <c r="M294" i="1"/>
  <c r="W293" i="1"/>
  <c r="V293" i="1"/>
  <c r="M293" i="1"/>
  <c r="U290" i="1"/>
  <c r="U289" i="1"/>
  <c r="V288" i="1"/>
  <c r="V289" i="1" s="1"/>
  <c r="M288" i="1"/>
  <c r="V286" i="1"/>
  <c r="U286" i="1"/>
  <c r="W285" i="1"/>
  <c r="U285" i="1"/>
  <c r="W284" i="1"/>
  <c r="V284" i="1"/>
  <c r="V285" i="1" s="1"/>
  <c r="M284" i="1"/>
  <c r="V282" i="1"/>
  <c r="U282" i="1"/>
  <c r="U281" i="1"/>
  <c r="W280" i="1"/>
  <c r="W281" i="1" s="1"/>
  <c r="V280" i="1"/>
  <c r="V281" i="1" s="1"/>
  <c r="M280" i="1"/>
  <c r="U278" i="1"/>
  <c r="U277" i="1"/>
  <c r="W276" i="1"/>
  <c r="V276" i="1"/>
  <c r="M276" i="1"/>
  <c r="V275" i="1"/>
  <c r="V277" i="1" s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W265" i="1"/>
  <c r="V265" i="1"/>
  <c r="M265" i="1"/>
  <c r="W264" i="1"/>
  <c r="W272" i="1" s="1"/>
  <c r="V264" i="1"/>
  <c r="M264" i="1"/>
  <c r="U260" i="1"/>
  <c r="U259" i="1"/>
  <c r="V258" i="1"/>
  <c r="V260" i="1" s="1"/>
  <c r="M258" i="1"/>
  <c r="U256" i="1"/>
  <c r="V255" i="1"/>
  <c r="U255" i="1"/>
  <c r="W254" i="1"/>
  <c r="W255" i="1" s="1"/>
  <c r="V254" i="1"/>
  <c r="V256" i="1" s="1"/>
  <c r="M254" i="1"/>
  <c r="U252" i="1"/>
  <c r="U251" i="1"/>
  <c r="W250" i="1"/>
  <c r="V250" i="1"/>
  <c r="M250" i="1"/>
  <c r="V249" i="1"/>
  <c r="W249" i="1" s="1"/>
  <c r="M249" i="1"/>
  <c r="W248" i="1"/>
  <c r="W251" i="1" s="1"/>
  <c r="V248" i="1"/>
  <c r="M248" i="1"/>
  <c r="U246" i="1"/>
  <c r="U245" i="1"/>
  <c r="W244" i="1"/>
  <c r="V244" i="1"/>
  <c r="M244" i="1"/>
  <c r="W243" i="1"/>
  <c r="W245" i="1" s="1"/>
  <c r="V243" i="1"/>
  <c r="V246" i="1" s="1"/>
  <c r="M243" i="1"/>
  <c r="U240" i="1"/>
  <c r="U239" i="1"/>
  <c r="V238" i="1"/>
  <c r="W238" i="1" s="1"/>
  <c r="W239" i="1" s="1"/>
  <c r="M238" i="1"/>
  <c r="W237" i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W230" i="1"/>
  <c r="V230" i="1"/>
  <c r="M230" i="1"/>
  <c r="W229" i="1"/>
  <c r="V229" i="1"/>
  <c r="M229" i="1"/>
  <c r="V228" i="1"/>
  <c r="W228" i="1" s="1"/>
  <c r="M228" i="1"/>
  <c r="W227" i="1"/>
  <c r="W234" i="1" s="1"/>
  <c r="V227" i="1"/>
  <c r="M227" i="1"/>
  <c r="U224" i="1"/>
  <c r="U223" i="1"/>
  <c r="W222" i="1"/>
  <c r="V222" i="1"/>
  <c r="M222" i="1"/>
  <c r="V221" i="1"/>
  <c r="V224" i="1" s="1"/>
  <c r="V220" i="1"/>
  <c r="W220" i="1" s="1"/>
  <c r="W219" i="1"/>
  <c r="V219" i="1"/>
  <c r="M219" i="1"/>
  <c r="U217" i="1"/>
  <c r="U216" i="1"/>
  <c r="W215" i="1"/>
  <c r="V215" i="1"/>
  <c r="M215" i="1"/>
  <c r="W214" i="1"/>
  <c r="V214" i="1"/>
  <c r="V217" i="1" s="1"/>
  <c r="W213" i="1"/>
  <c r="W216" i="1" s="1"/>
  <c r="V213" i="1"/>
  <c r="U211" i="1"/>
  <c r="U210" i="1"/>
  <c r="W209" i="1"/>
  <c r="V209" i="1"/>
  <c r="V208" i="1"/>
  <c r="W208" i="1" s="1"/>
  <c r="V207" i="1"/>
  <c r="V211" i="1" s="1"/>
  <c r="V206" i="1"/>
  <c r="W206" i="1" s="1"/>
  <c r="M206" i="1"/>
  <c r="W205" i="1"/>
  <c r="V205" i="1"/>
  <c r="M205" i="1"/>
  <c r="W204" i="1"/>
  <c r="V204" i="1"/>
  <c r="M204" i="1"/>
  <c r="U202" i="1"/>
  <c r="U201" i="1"/>
  <c r="W200" i="1"/>
  <c r="V200" i="1"/>
  <c r="V199" i="1"/>
  <c r="W199" i="1" s="1"/>
  <c r="M199" i="1"/>
  <c r="W198" i="1"/>
  <c r="V198" i="1"/>
  <c r="V197" i="1"/>
  <c r="W197" i="1" s="1"/>
  <c r="W196" i="1"/>
  <c r="V196" i="1"/>
  <c r="V195" i="1"/>
  <c r="W195" i="1" s="1"/>
  <c r="M195" i="1"/>
  <c r="V194" i="1"/>
  <c r="W194" i="1" s="1"/>
  <c r="M194" i="1"/>
  <c r="W193" i="1"/>
  <c r="V193" i="1"/>
  <c r="M193" i="1"/>
  <c r="V192" i="1"/>
  <c r="W192" i="1" s="1"/>
  <c r="V191" i="1"/>
  <c r="W191" i="1" s="1"/>
  <c r="W190" i="1"/>
  <c r="V190" i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W180" i="1"/>
  <c r="W201" i="1" s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W173" i="1"/>
  <c r="V173" i="1"/>
  <c r="V172" i="1"/>
  <c r="W172" i="1" s="1"/>
  <c r="M172" i="1"/>
  <c r="W171" i="1"/>
  <c r="V171" i="1"/>
  <c r="M171" i="1"/>
  <c r="W170" i="1"/>
  <c r="V170" i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W163" i="1"/>
  <c r="V163" i="1"/>
  <c r="M163" i="1"/>
  <c r="V162" i="1"/>
  <c r="V177" i="1" s="1"/>
  <c r="M162" i="1"/>
  <c r="V161" i="1"/>
  <c r="M161" i="1"/>
  <c r="V159" i="1"/>
  <c r="U159" i="1"/>
  <c r="U158" i="1"/>
  <c r="V157" i="1"/>
  <c r="W157" i="1" s="1"/>
  <c r="W156" i="1"/>
  <c r="W158" i="1" s="1"/>
  <c r="V156" i="1"/>
  <c r="V158" i="1" s="1"/>
  <c r="U154" i="1"/>
  <c r="U153" i="1"/>
  <c r="W152" i="1"/>
  <c r="V152" i="1"/>
  <c r="M152" i="1"/>
  <c r="V151" i="1"/>
  <c r="W151" i="1" s="1"/>
  <c r="M151" i="1"/>
  <c r="W150" i="1"/>
  <c r="V150" i="1"/>
  <c r="V149" i="1"/>
  <c r="W149" i="1" s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W139" i="1"/>
  <c r="V139" i="1"/>
  <c r="M139" i="1"/>
  <c r="W138" i="1"/>
  <c r="V138" i="1"/>
  <c r="M138" i="1"/>
  <c r="V137" i="1"/>
  <c r="U134" i="1"/>
  <c r="U133" i="1"/>
  <c r="W132" i="1"/>
  <c r="V132" i="1"/>
  <c r="M132" i="1"/>
  <c r="W131" i="1"/>
  <c r="V131" i="1"/>
  <c r="M131" i="1"/>
  <c r="V130" i="1"/>
  <c r="G424" i="1" s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W121" i="1"/>
  <c r="W125" i="1" s="1"/>
  <c r="V121" i="1"/>
  <c r="M121" i="1"/>
  <c r="U118" i="1"/>
  <c r="U117" i="1"/>
  <c r="W116" i="1"/>
  <c r="V116" i="1"/>
  <c r="V115" i="1"/>
  <c r="W115" i="1" s="1"/>
  <c r="W114" i="1"/>
  <c r="V114" i="1"/>
  <c r="M114" i="1"/>
  <c r="V113" i="1"/>
  <c r="V117" i="1" s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W104" i="1"/>
  <c r="V104" i="1"/>
  <c r="M104" i="1"/>
  <c r="V103" i="1"/>
  <c r="U101" i="1"/>
  <c r="U100" i="1"/>
  <c r="W99" i="1"/>
  <c r="V99" i="1"/>
  <c r="M99" i="1"/>
  <c r="W98" i="1"/>
  <c r="V98" i="1"/>
  <c r="M98" i="1"/>
  <c r="V97" i="1"/>
  <c r="W97" i="1" s="1"/>
  <c r="M97" i="1"/>
  <c r="W96" i="1"/>
  <c r="V96" i="1"/>
  <c r="M96" i="1"/>
  <c r="W95" i="1"/>
  <c r="V95" i="1"/>
  <c r="M95" i="1"/>
  <c r="W94" i="1"/>
  <c r="V94" i="1"/>
  <c r="M94" i="1"/>
  <c r="V93" i="1"/>
  <c r="V101" i="1" s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W86" i="1"/>
  <c r="V86" i="1"/>
  <c r="M86" i="1"/>
  <c r="V85" i="1"/>
  <c r="W85" i="1" s="1"/>
  <c r="W84" i="1"/>
  <c r="V84" i="1"/>
  <c r="M84" i="1"/>
  <c r="W83" i="1"/>
  <c r="V83" i="1"/>
  <c r="W82" i="1"/>
  <c r="V82" i="1"/>
  <c r="V88" i="1" s="1"/>
  <c r="M82" i="1"/>
  <c r="U80" i="1"/>
  <c r="U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V80" i="1" s="1"/>
  <c r="M64" i="1"/>
  <c r="W63" i="1"/>
  <c r="V63" i="1"/>
  <c r="E424" i="1" s="1"/>
  <c r="M63" i="1"/>
  <c r="U60" i="1"/>
  <c r="U59" i="1"/>
  <c r="W58" i="1"/>
  <c r="V58" i="1"/>
  <c r="W57" i="1"/>
  <c r="V57" i="1"/>
  <c r="M57" i="1"/>
  <c r="V56" i="1"/>
  <c r="D424" i="1" s="1"/>
  <c r="M56" i="1"/>
  <c r="U53" i="1"/>
  <c r="U52" i="1"/>
  <c r="V51" i="1"/>
  <c r="V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2" i="1" s="1"/>
  <c r="M26" i="1"/>
  <c r="U24" i="1"/>
  <c r="U414" i="1" s="1"/>
  <c r="U23" i="1"/>
  <c r="V22" i="1"/>
  <c r="V416" i="1" s="1"/>
  <c r="H10" i="1"/>
  <c r="J9" i="1"/>
  <c r="A9" i="1"/>
  <c r="F10" i="1" s="1"/>
  <c r="D7" i="1"/>
  <c r="N6" i="1"/>
  <c r="M2" i="1"/>
  <c r="H9" i="1" l="1"/>
  <c r="W88" i="1"/>
  <c r="W100" i="1"/>
  <c r="V33" i="1"/>
  <c r="V89" i="1"/>
  <c r="H424" i="1"/>
  <c r="V154" i="1"/>
  <c r="W137" i="1"/>
  <c r="W153" i="1" s="1"/>
  <c r="A10" i="1"/>
  <c r="W22" i="1"/>
  <c r="W23" i="1" s="1"/>
  <c r="W26" i="1"/>
  <c r="W32" i="1" s="1"/>
  <c r="C424" i="1"/>
  <c r="W51" i="1"/>
  <c r="W52" i="1" s="1"/>
  <c r="W56" i="1"/>
  <c r="W59" i="1" s="1"/>
  <c r="W64" i="1"/>
  <c r="W79" i="1" s="1"/>
  <c r="W93" i="1"/>
  <c r="V111" i="1"/>
  <c r="W103" i="1"/>
  <c r="W110" i="1" s="1"/>
  <c r="W113" i="1"/>
  <c r="W117" i="1" s="1"/>
  <c r="V126" i="1"/>
  <c r="W130" i="1"/>
  <c r="W133" i="1" s="1"/>
  <c r="V133" i="1"/>
  <c r="W162" i="1"/>
  <c r="V210" i="1"/>
  <c r="W207" i="1"/>
  <c r="W210" i="1" s="1"/>
  <c r="V216" i="1"/>
  <c r="W221" i="1"/>
  <c r="V234" i="1"/>
  <c r="V239" i="1"/>
  <c r="V240" i="1"/>
  <c r="V245" i="1"/>
  <c r="V252" i="1"/>
  <c r="V251" i="1"/>
  <c r="W258" i="1"/>
  <c r="W259" i="1" s="1"/>
  <c r="W275" i="1"/>
  <c r="W277" i="1" s="1"/>
  <c r="W288" i="1"/>
  <c r="W289" i="1" s="1"/>
  <c r="V290" i="1"/>
  <c r="W295" i="1"/>
  <c r="W297" i="1" s="1"/>
  <c r="W306" i="1"/>
  <c r="W309" i="1" s="1"/>
  <c r="W312" i="1"/>
  <c r="W313" i="1" s="1"/>
  <c r="W340" i="1"/>
  <c r="W341" i="1" s="1"/>
  <c r="V342" i="1"/>
  <c r="V347" i="1"/>
  <c r="V355" i="1"/>
  <c r="W373" i="1"/>
  <c r="W375" i="1" s="1"/>
  <c r="V384" i="1"/>
  <c r="W388" i="1"/>
  <c r="V415" i="1"/>
  <c r="V417" i="1" s="1"/>
  <c r="I424" i="1"/>
  <c r="V79" i="1"/>
  <c r="F9" i="1"/>
  <c r="U418" i="1"/>
  <c r="V24" i="1"/>
  <c r="V53" i="1"/>
  <c r="V153" i="1"/>
  <c r="V178" i="1"/>
  <c r="W161" i="1"/>
  <c r="W177" i="1" s="1"/>
  <c r="W223" i="1"/>
  <c r="V223" i="1"/>
  <c r="V235" i="1"/>
  <c r="V321" i="1"/>
  <c r="V370" i="1"/>
  <c r="W360" i="1"/>
  <c r="W370" i="1" s="1"/>
  <c r="O424" i="1"/>
  <c r="V371" i="1"/>
  <c r="V390" i="1"/>
  <c r="W387" i="1"/>
  <c r="W389" i="1" s="1"/>
  <c r="P424" i="1"/>
  <c r="V396" i="1"/>
  <c r="V406" i="1"/>
  <c r="W404" i="1"/>
  <c r="W406" i="1" s="1"/>
  <c r="W412" i="1"/>
  <c r="B424" i="1"/>
  <c r="J424" i="1"/>
  <c r="V23" i="1"/>
  <c r="V60" i="1"/>
  <c r="V118" i="1"/>
  <c r="V134" i="1"/>
  <c r="V201" i="1"/>
  <c r="V202" i="1"/>
  <c r="V259" i="1"/>
  <c r="V273" i="1"/>
  <c r="K424" i="1"/>
  <c r="L424" i="1"/>
  <c r="V297" i="1"/>
  <c r="V310" i="1"/>
  <c r="V313" i="1"/>
  <c r="V330" i="1"/>
  <c r="V338" i="1"/>
  <c r="V348" i="1"/>
  <c r="V376" i="1"/>
  <c r="V59" i="1"/>
  <c r="V110" i="1"/>
  <c r="V272" i="1"/>
  <c r="V278" i="1"/>
  <c r="V356" i="1"/>
  <c r="V385" i="1"/>
  <c r="F424" i="1"/>
  <c r="V414" i="1" l="1"/>
  <c r="V418" i="1"/>
  <c r="W419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<sst xmlns="http://schemas.openxmlformats.org/spreadsheetml/2006/main" count="1611" uniqueCount="665">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</sst>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 t="s">
        <v>664</v>
      </c>
      <c r="I5" s="303"/>
      <c r="J5" s="303"/>
      <c r="K5" s="301"/>
      <c r="M5" s="25" t="s">
        <v>10</v>
      </c>
      <c r="N5" s="304">
        <v>45134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639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Четверг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7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0.54166666666666663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20</v>
      </c>
      <c r="V50" s="289">
        <f>IFERROR(IF(U50="",0,CEILING((U50/$H50),1)*$H50),"")</f>
        <v>21.6</v>
      </c>
      <c r="W50" s="37">
        <f>IFERROR(IF(V50=0,"",ROUNDUP(V50/H50,0)*0.02175),"")</f>
        <v>4.3499999999999997E-2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1.8518518518518516</v>
      </c>
      <c r="V52" s="290">
        <f>IFERROR(V50/H50,"0")+IFERROR(V51/H51,"0")</f>
        <v>2</v>
      </c>
      <c r="W52" s="290">
        <f>IFERROR(IF(W50="",0,W50),"0")+IFERROR(IF(W51="",0,W51),"0")</f>
        <v>4.3499999999999997E-2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20</v>
      </c>
      <c r="V53" s="290">
        <f>IFERROR(SUM(V50:V51),"0")</f>
        <v>21.6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30</v>
      </c>
      <c r="V56" s="289">
        <f>IFERROR(IF(U56="",0,CEILING((U56/$H56),1)*$H56),"")</f>
        <v>32.400000000000006</v>
      </c>
      <c r="W56" s="37">
        <f>IFERROR(IF(V56=0,"",ROUNDUP(V56/H56,0)*0.02175),"")</f>
        <v>6.5250000000000002E-2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2.7777777777777777</v>
      </c>
      <c r="V59" s="290">
        <f>IFERROR(V56/H56,"0")+IFERROR(V57/H57,"0")+IFERROR(V58/H58,"0")</f>
        <v>3.0000000000000004</v>
      </c>
      <c r="W59" s="290">
        <f>IFERROR(IF(W56="",0,W56),"0")+IFERROR(IF(W57="",0,W57),"0")+IFERROR(IF(W58="",0,W58),"0")</f>
        <v>6.5250000000000002E-2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30</v>
      </c>
      <c r="V60" s="290">
        <f>IFERROR(SUM(V56:V58),"0")</f>
        <v>32.400000000000006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20</v>
      </c>
      <c r="V63" s="289">
        <f t="shared" ref="V63:V78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60</v>
      </c>
      <c r="V64" s="289">
        <f t="shared" si="2"/>
        <v>64.800000000000011</v>
      </c>
      <c r="W64" s="37">
        <f>IFERROR(IF(V64=0,"",ROUNDUP(V64/H64,0)*0.02175),"")</f>
        <v>0.1305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30</v>
      </c>
      <c r="V66" s="289">
        <f t="shared" si="2"/>
        <v>32.400000000000006</v>
      </c>
      <c r="W66" s="37">
        <f>IFERROR(IF(V66=0,"",ROUNDUP(V66/H66,0)*0.02175),"")</f>
        <v>6.5250000000000002E-2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60</v>
      </c>
      <c r="V69" s="289">
        <f t="shared" si="2"/>
        <v>60</v>
      </c>
      <c r="W69" s="37">
        <f t="shared" ref="W69:W74" si="3">IFERROR(IF(V69=0,"",ROUNDUP(V69/H69,0)*0.00937),"")</f>
        <v>0.14055000000000001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25.185185185185183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26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0.37980000000000003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170</v>
      </c>
      <c r="V80" s="290">
        <f>IFERROR(SUM(V63:V78),"0")</f>
        <v>178.8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50</v>
      </c>
      <c r="V82" s="289">
        <f t="shared" ref="V82:V87" si="4">IFERROR(IF(U82="",0,CEILING((U82/$H82),1)*$H82),"")</f>
        <v>54</v>
      </c>
      <c r="W82" s="37">
        <f>IFERROR(IF(V82=0,"",ROUNDUP(V82/H82,0)*0.02175),"")</f>
        <v>0.10874999999999999</v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4.6296296296296298</v>
      </c>
      <c r="V88" s="290">
        <f>IFERROR(V82/H82,"0")+IFERROR(V83/H83,"0")+IFERROR(V84/H84,"0")+IFERROR(V85/H85,"0")+IFERROR(V86/H86,"0")+IFERROR(V87/H87,"0")</f>
        <v>5</v>
      </c>
      <c r="W88" s="290">
        <f>IFERROR(IF(W82="",0,W82),"0")+IFERROR(IF(W83="",0,W83),"0")+IFERROR(IF(W84="",0,W84),"0")+IFERROR(IF(W85="",0,W85),"0")+IFERROR(IF(W86="",0,W86),"0")+IFERROR(IF(W87="",0,W87),"0")</f>
        <v>0.10874999999999999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50</v>
      </c>
      <c r="V89" s="290">
        <f>IFERROR(SUM(V82:V87),"0")</f>
        <v>54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20</v>
      </c>
      <c r="V95" s="289">
        <f t="shared" si="5"/>
        <v>27</v>
      </c>
      <c r="W95" s="37">
        <f>IFERROR(IF(V95=0,"",ROUNDUP(V95/H95,0)*0.02175),"")</f>
        <v>6.5250000000000002E-2</v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2.2222222222222223</v>
      </c>
      <c r="V100" s="290">
        <f>IFERROR(V91/H91,"0")+IFERROR(V92/H92,"0")+IFERROR(V93/H93,"0")+IFERROR(V94/H94,"0")+IFERROR(V95/H95,"0")+IFERROR(V96/H96,"0")+IFERROR(V97/H97,"0")+IFERROR(V98/H98,"0")+IFERROR(V99/H99,"0")</f>
        <v>3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6.5250000000000002E-2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20</v>
      </c>
      <c r="V101" s="290">
        <f>IFERROR(SUM(V91:V99),"0")</f>
        <v>27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50</v>
      </c>
      <c r="V103" s="289">
        <f t="shared" ref="V103:V109" si="6">IFERROR(IF(U103="",0,CEILING((U103/$H103),1)*$H103),"")</f>
        <v>56.699999999999996</v>
      </c>
      <c r="W103" s="37">
        <f>IFERROR(IF(V103=0,"",ROUNDUP(V103/H103,0)*0.02175),"")</f>
        <v>0.15225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6.1728395061728394</v>
      </c>
      <c r="V110" s="290">
        <f>IFERROR(V103/H103,"0")+IFERROR(V104/H104,"0")+IFERROR(V105/H105,"0")+IFERROR(V106/H106,"0")+IFERROR(V107/H107,"0")+IFERROR(V108/H108,"0")+IFERROR(V109/H109,"0")</f>
        <v>7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0.15225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50</v>
      </c>
      <c r="V111" s="290">
        <f>IFERROR(SUM(V103:V109),"0")</f>
        <v>56.699999999999996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70</v>
      </c>
      <c r="V121" s="289">
        <f>IFERROR(IF(U121="",0,CEILING((U121/$H121),1)*$H121),"")</f>
        <v>72.899999999999991</v>
      </c>
      <c r="W121" s="37">
        <f>IFERROR(IF(V121=0,"",ROUNDUP(V121/H121,0)*0.02175),"")</f>
        <v>0.19574999999999998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8.6419753086419764</v>
      </c>
      <c r="V125" s="290">
        <f>IFERROR(V121/H121,"0")+IFERROR(V122/H122,"0")+IFERROR(V123/H123,"0")+IFERROR(V124/H124,"0")</f>
        <v>9</v>
      </c>
      <c r="W125" s="290">
        <f>IFERROR(IF(W121="",0,W121),"0")+IFERROR(IF(W122="",0,W122),"0")+IFERROR(IF(W123="",0,W123),"0")+IFERROR(IF(W124="",0,W124),"0")</f>
        <v>0.19574999999999998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70</v>
      </c>
      <c r="V126" s="290">
        <f>IFERROR(SUM(V121:V124),"0")</f>
        <v>72.899999999999991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40</v>
      </c>
      <c r="V140" s="289">
        <f t="shared" si="7"/>
        <v>43.2</v>
      </c>
      <c r="W140" s="37">
        <f>IFERROR(IF(V140=0,"",ROUNDUP(V140/H140,0)*0.02175),"")</f>
        <v>8.6999999999999994E-2</v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3.7037037037037033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4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8.6999999999999994E-2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40</v>
      </c>
      <c r="V154" s="290">
        <f>IFERROR(SUM(V137:V152),"0")</f>
        <v>43.2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60</v>
      </c>
      <c r="V161" s="289">
        <f t="shared" ref="V161:V176" si="8">IFERROR(IF(U161="",0,CEILING((U161/$H161),1)*$H161),"")</f>
        <v>63</v>
      </c>
      <c r="W161" s="37">
        <f>IFERROR(IF(V161=0,"",ROUNDUP(V161/H161,0)*0.00753),"")</f>
        <v>0.11295000000000001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120</v>
      </c>
      <c r="V162" s="289">
        <f t="shared" si="8"/>
        <v>121.80000000000001</v>
      </c>
      <c r="W162" s="37">
        <f>IFERROR(IF(V162=0,"",ROUNDUP(V162/H162,0)*0.00753),"")</f>
        <v>0.21837000000000001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42.857142857142854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44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0.33132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180</v>
      </c>
      <c r="V178" s="290">
        <f>IFERROR(SUM(V161:V176),"0")</f>
        <v>184.8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700</v>
      </c>
      <c r="V181" s="289">
        <f t="shared" si="9"/>
        <v>704.69999999999993</v>
      </c>
      <c r="W181" s="37">
        <f>IFERROR(IF(V181=0,"",ROUNDUP(V181/H181,0)*0.02175),"")</f>
        <v>1.8922499999999998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86.41975308641976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87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1.8922499999999998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700</v>
      </c>
      <c r="V202" s="290">
        <f>IFERROR(SUM(V180:V200),"0")</f>
        <v>704.69999999999993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30</v>
      </c>
      <c r="V205" s="289">
        <f t="shared" si="11"/>
        <v>31.2</v>
      </c>
      <c r="W205" s="37">
        <f>IFERROR(IF(V205=0,"",ROUNDUP(V205/H205,0)*0.02175),"")</f>
        <v>8.6999999999999994E-2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3.8461538461538463</v>
      </c>
      <c r="V210" s="290">
        <f>IFERROR(V204/H204,"0")+IFERROR(V205/H205,"0")+IFERROR(V206/H206,"0")+IFERROR(V207/H207,"0")+IFERROR(V208/H208,"0")+IFERROR(V209/H209,"0")</f>
        <v>4</v>
      </c>
      <c r="W210" s="290">
        <f>IFERROR(IF(W204="",0,W204),"0")+IFERROR(IF(W205="",0,W205),"0")+IFERROR(IF(W206="",0,W206),"0")+IFERROR(IF(W207="",0,W207),"0")+IFERROR(IF(W208="",0,W208),"0")+IFERROR(IF(W209="",0,W209),"0")</f>
        <v>8.6999999999999994E-2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30</v>
      </c>
      <c r="V211" s="290">
        <f>IFERROR(SUM(V204:V209),"0")</f>
        <v>31.2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20</v>
      </c>
      <c r="V213" s="289">
        <f>IFERROR(IF(U213="",0,CEILING((U213/$H213),1)*$H213),"")</f>
        <v>21.28</v>
      </c>
      <c r="W213" s="37">
        <f>IFERROR(IF(V213=0,"",ROUNDUP(V213/H213,0)*0.00753),"")</f>
        <v>5.271E-2</v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6.5789473684210522</v>
      </c>
      <c r="V216" s="290">
        <f>IFERROR(V213/H213,"0")+IFERROR(V214/H214,"0")+IFERROR(V215/H215,"0")</f>
        <v>7</v>
      </c>
      <c r="W216" s="290">
        <f>IFERROR(IF(W213="",0,W213),"0")+IFERROR(IF(W214="",0,W214),"0")+IFERROR(IF(W215="",0,W215),"0")</f>
        <v>5.271E-2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20</v>
      </c>
      <c r="V217" s="290">
        <f>IFERROR(SUM(V213:V215),"0")</f>
        <v>21.28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30</v>
      </c>
      <c r="V227" s="289">
        <f t="shared" ref="V227:V233" si="12">IFERROR(IF(U227="",0,CEILING((U227/$H227),1)*$H227),"")</f>
        <v>32.400000000000006</v>
      </c>
      <c r="W227" s="37">
        <f>IFERROR(IF(V227=0,"",ROUNDUP(V227/H227,0)*0.02175),"")</f>
        <v>6.5250000000000002E-2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60</v>
      </c>
      <c r="V231" s="289">
        <f t="shared" si="12"/>
        <v>64.800000000000011</v>
      </c>
      <c r="W231" s="37">
        <f>IFERROR(IF(V231=0,"",ROUNDUP(V231/H231,0)*0.02175),"")</f>
        <v>0.1305</v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20</v>
      </c>
      <c r="V232" s="289">
        <f t="shared" si="12"/>
        <v>20</v>
      </c>
      <c r="W232" s="37">
        <f>IFERROR(IF(V232=0,"",ROUNDUP(V232/H232,0)*0.00937),"")</f>
        <v>3.7479999999999999E-2</v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12.333333333333332</v>
      </c>
      <c r="V234" s="290">
        <f>IFERROR(V227/H227,"0")+IFERROR(V228/H228,"0")+IFERROR(V229/H229,"0")+IFERROR(V230/H230,"0")+IFERROR(V231/H231,"0")+IFERROR(V232/H232,"0")+IFERROR(V233/H233,"0")</f>
        <v>13.000000000000002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0.23322999999999999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110</v>
      </c>
      <c r="V235" s="290">
        <f>IFERROR(SUM(V227:V233),"0")</f>
        <v>117.20000000000002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150</v>
      </c>
      <c r="V248" s="289">
        <f>IFERROR(IF(U248="",0,CEILING((U248/$H248),1)*$H248),"")</f>
        <v>153.9</v>
      </c>
      <c r="W248" s="37">
        <f>IFERROR(IF(V248=0,"",ROUNDUP(V248/H248,0)*0.02175),"")</f>
        <v>0.41324999999999995</v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18.518518518518519</v>
      </c>
      <c r="V251" s="290">
        <f>IFERROR(V248/H248,"0")+IFERROR(V249/H249,"0")+IFERROR(V250/H250,"0")</f>
        <v>19</v>
      </c>
      <c r="W251" s="290">
        <f>IFERROR(IF(W248="",0,W248),"0")+IFERROR(IF(W249="",0,W249),"0")+IFERROR(IF(W250="",0,W250),"0")</f>
        <v>0.41324999999999995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150</v>
      </c>
      <c r="V252" s="290">
        <f>IFERROR(SUM(V248:V250),"0")</f>
        <v>153.9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500</v>
      </c>
      <c r="V265" s="289">
        <f t="shared" si="13"/>
        <v>510</v>
      </c>
      <c r="W265" s="37">
        <f>IFERROR(IF(V265=0,"",ROUNDUP(V265/H265,0)*0.02175),"")</f>
        <v>0.73949999999999994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0</v>
      </c>
      <c r="V268" s="289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33.333333333333336</v>
      </c>
      <c r="V272" s="290">
        <f>IFERROR(V264/H264,"0")+IFERROR(V265/H265,"0")+IFERROR(V266/H266,"0")+IFERROR(V267/H267,"0")+IFERROR(V268/H268,"0")+IFERROR(V269/H269,"0")+IFERROR(V270/H270,"0")+IFERROR(V271/H271,"0")</f>
        <v>34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0.73949999999999994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500</v>
      </c>
      <c r="V273" s="290">
        <f>IFERROR(SUM(V264:V271),"0")</f>
        <v>510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450</v>
      </c>
      <c r="V275" s="289">
        <f>IFERROR(IF(U275="",0,CEILING((U275/$H275),1)*$H275),"")</f>
        <v>450</v>
      </c>
      <c r="W275" s="37">
        <f>IFERROR(IF(V275=0,"",ROUNDUP(V275/H275,0)*0.02175),"")</f>
        <v>0.65249999999999997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30</v>
      </c>
      <c r="V277" s="290">
        <f>IFERROR(V275/H275,"0")+IFERROR(V276/H276,"0")</f>
        <v>30</v>
      </c>
      <c r="W277" s="290">
        <f>IFERROR(IF(W275="",0,W275),"0")+IFERROR(IF(W276="",0,W276),"0")</f>
        <v>0.65249999999999997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450</v>
      </c>
      <c r="V278" s="290">
        <f>IFERROR(SUM(V275:V276),"0")</f>
        <v>450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40</v>
      </c>
      <c r="V300" s="289">
        <f>IFERROR(IF(U300="",0,CEILING((U300/$H300),1)*$H300),"")</f>
        <v>43.8</v>
      </c>
      <c r="W300" s="37">
        <f>IFERROR(IF(V300=0,"",ROUNDUP(V300/H300,0)*0.00753),"")</f>
        <v>7.5300000000000006E-2</v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9.1324200913242013</v>
      </c>
      <c r="V302" s="290">
        <f>IFERROR(V300/H300,"0")+IFERROR(V301/H301,"0")</f>
        <v>10</v>
      </c>
      <c r="W302" s="290">
        <f>IFERROR(IF(W300="",0,W300),"0")+IFERROR(IF(W301="",0,W301),"0")</f>
        <v>7.5300000000000006E-2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40</v>
      </c>
      <c r="V303" s="290">
        <f>IFERROR(SUM(V300:V301),"0")</f>
        <v>43.8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350</v>
      </c>
      <c r="V307" s="289">
        <f>IFERROR(IF(U307="",0,CEILING((U307/$H307),1)*$H307),"")</f>
        <v>351</v>
      </c>
      <c r="W307" s="37">
        <f>IFERROR(IF(V307=0,"",ROUNDUP(V307/H307,0)*0.02175),"")</f>
        <v>0.9787499999999999</v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44.871794871794876</v>
      </c>
      <c r="V309" s="290">
        <f>IFERROR(V305/H305,"0")+IFERROR(V306/H306,"0")+IFERROR(V307/H307,"0")+IFERROR(V308/H308,"0")</f>
        <v>45</v>
      </c>
      <c r="W309" s="290">
        <f>IFERROR(IF(W305="",0,W305),"0")+IFERROR(IF(W306="",0,W306),"0")+IFERROR(IF(W307="",0,W307),"0")+IFERROR(IF(W308="",0,W308),"0")</f>
        <v>0.9787499999999999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350</v>
      </c>
      <c r="V310" s="290">
        <f>IFERROR(SUM(V305:V308),"0")</f>
        <v>351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70</v>
      </c>
      <c r="V323" s="289">
        <f t="shared" ref="V323:V329" si="14">IFERROR(IF(U323="",0,CEILING((U323/$H323),1)*$H323),"")</f>
        <v>71.400000000000006</v>
      </c>
      <c r="W323" s="37">
        <f>IFERROR(IF(V323=0,"",ROUNDUP(V323/H323,0)*0.00753),"")</f>
        <v>0.12801000000000001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50</v>
      </c>
      <c r="V324" s="289">
        <f t="shared" si="14"/>
        <v>50.400000000000006</v>
      </c>
      <c r="W324" s="37">
        <f>IFERROR(IF(V324=0,"",ROUNDUP(V324/H324,0)*0.00753),"")</f>
        <v>9.0359999999999996E-2</v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150</v>
      </c>
      <c r="V325" s="289">
        <f t="shared" si="14"/>
        <v>151.20000000000002</v>
      </c>
      <c r="W325" s="37">
        <f>IFERROR(IF(V325=0,"",ROUNDUP(V325/H325,0)*0.00753),"")</f>
        <v>0.27107999999999999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64.285714285714278</v>
      </c>
      <c r="V330" s="290">
        <f>IFERROR(V323/H323,"0")+IFERROR(V324/H324,"0")+IFERROR(V325/H325,"0")+IFERROR(V326/H326,"0")+IFERROR(V327/H327,"0")+IFERROR(V328/H328,"0")+IFERROR(V329/H329,"0")</f>
        <v>65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0.48945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270</v>
      </c>
      <c r="V331" s="290">
        <f>IFERROR(SUM(V323:V329),"0")</f>
        <v>273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10</v>
      </c>
      <c r="V350" s="289">
        <f>IFERROR(IF(U350="",0,CEILING((U350/$H350),1)*$H350),"")</f>
        <v>12.600000000000001</v>
      </c>
      <c r="W350" s="37">
        <f>IFERROR(IF(V350=0,"",ROUNDUP(V350/H350,0)*0.00753),"")</f>
        <v>2.2589999999999999E-2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2.3809523809523809</v>
      </c>
      <c r="V355" s="290">
        <f>IFERROR(V350/H350,"0")+IFERROR(V351/H351,"0")+IFERROR(V352/H352,"0")+IFERROR(V353/H353,"0")+IFERROR(V354/H354,"0")</f>
        <v>3</v>
      </c>
      <c r="W355" s="290">
        <f>IFERROR(IF(W350="",0,W350),"0")+IFERROR(IF(W351="",0,W351),"0")+IFERROR(IF(W352="",0,W352),"0")+IFERROR(IF(W353="",0,W353),"0")+IFERROR(IF(W354="",0,W354),"0")</f>
        <v>2.2589999999999999E-2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10</v>
      </c>
      <c r="V356" s="290">
        <f>IFERROR(SUM(V350:V354),"0")</f>
        <v>12.600000000000001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250</v>
      </c>
      <c r="V361" s="289">
        <f t="shared" si="15"/>
        <v>253.44</v>
      </c>
      <c r="W361" s="37">
        <f>IFERROR(IF(V361=0,"",ROUNDUP(V361/H361,0)*0.01196),"")</f>
        <v>0.57408000000000003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90</v>
      </c>
      <c r="V363" s="289">
        <f t="shared" si="15"/>
        <v>95.04</v>
      </c>
      <c r="W363" s="37">
        <f>IFERROR(IF(V363=0,"",ROUNDUP(V363/H363,0)*0.01196),"")</f>
        <v>0.21528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64.393939393939391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66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0.78936000000000006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340</v>
      </c>
      <c r="V371" s="290">
        <f>IFERROR(SUM(V360:V369),"0")</f>
        <v>348.48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250</v>
      </c>
      <c r="V373" s="289">
        <f>IFERROR(IF(U373="",0,CEILING((U373/$H373),1)*$H373),"")</f>
        <v>253.44</v>
      </c>
      <c r="W373" s="37">
        <f>IFERROR(IF(V373=0,"",ROUNDUP(V373/H373,0)*0.01196),"")</f>
        <v>0.57408000000000003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47.348484848484844</v>
      </c>
      <c r="V375" s="290">
        <f>IFERROR(V373/H373,"0")+IFERROR(V374/H374,"0")</f>
        <v>48</v>
      </c>
      <c r="W375" s="290">
        <f>IFERROR(IF(W373="",0,W373),"0")+IFERROR(IF(W374="",0,W374),"0")</f>
        <v>0.57408000000000003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250</v>
      </c>
      <c r="V376" s="290">
        <f>IFERROR(SUM(V373:V374),"0")</f>
        <v>253.44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100</v>
      </c>
      <c r="V378" s="289">
        <f t="shared" ref="V378:V383" si="16">IFERROR(IF(U378="",0,CEILING((U378/$H378),1)*$H378),"")</f>
        <v>100.32000000000001</v>
      </c>
      <c r="W378" s="37">
        <f>IFERROR(IF(V378=0,"",ROUNDUP(V378/H378,0)*0.01196),"")</f>
        <v>0.22724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60</v>
      </c>
      <c r="V379" s="289">
        <f t="shared" si="16"/>
        <v>63.36</v>
      </c>
      <c r="W379" s="37">
        <f>IFERROR(IF(V379=0,"",ROUNDUP(V379/H379,0)*0.01196),"")</f>
        <v>0.14352000000000001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100</v>
      </c>
      <c r="V380" s="289">
        <f t="shared" si="16"/>
        <v>100.32000000000001</v>
      </c>
      <c r="W380" s="37">
        <f>IFERROR(IF(V380=0,"",ROUNDUP(V380/H380,0)*0.01196),"")</f>
        <v>0.22724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49.242424242424235</v>
      </c>
      <c r="V384" s="290">
        <f>IFERROR(V378/H378,"0")+IFERROR(V379/H379,"0")+IFERROR(V380/H380,"0")+IFERROR(V381/H381,"0")+IFERROR(V382/H382,"0")+IFERROR(V383/H383,"0")</f>
        <v>50</v>
      </c>
      <c r="W384" s="290">
        <f>IFERROR(IF(W378="",0,W378),"0")+IFERROR(IF(W379="",0,W379),"0")+IFERROR(IF(W380="",0,W380),"0")+IFERROR(IF(W381="",0,W381),"0")+IFERROR(IF(W382="",0,W382),"0")+IFERROR(IF(W383="",0,W383),"0")</f>
        <v>0.59799999999999998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260</v>
      </c>
      <c r="V385" s="290">
        <f>IFERROR(SUM(V378:V383),"0")</f>
        <v>264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50</v>
      </c>
      <c r="V395" s="289">
        <f>IFERROR(IF(U395="",0,CEILING((U395/$H395),1)*$H395),"")</f>
        <v>60</v>
      </c>
      <c r="W395" s="37">
        <f>IFERROR(IF(V395=0,"",ROUNDUP(V395/H395,0)*0.02175),"")</f>
        <v>0.10874999999999999</v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4.166666666666667</v>
      </c>
      <c r="V396" s="290">
        <f>IFERROR(V394/H394,"0")+IFERROR(V395/H395,"0")</f>
        <v>5</v>
      </c>
      <c r="W396" s="290">
        <f>IFERROR(IF(W394="",0,W394),"0")+IFERROR(IF(W395="",0,W395),"0")</f>
        <v>0.10874999999999999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50</v>
      </c>
      <c r="V397" s="290">
        <f>IFERROR(SUM(V394:V395),"0")</f>
        <v>60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120</v>
      </c>
      <c r="V405" s="289">
        <f>IFERROR(IF(U405="",0,CEILING((U405/$H405),1)*$H405),"")</f>
        <v>120.96</v>
      </c>
      <c r="W405" s="37">
        <f>IFERROR(IF(V405=0,"",ROUNDUP(V405/H405,0)*0.00753),"")</f>
        <v>0.24096000000000001</v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31.746031746031747</v>
      </c>
      <c r="V406" s="290">
        <f>IFERROR(V404/H404,"0")+IFERROR(V405/H405,"0")</f>
        <v>32</v>
      </c>
      <c r="W406" s="290">
        <f>IFERROR(IF(W404="",0,W404),"0")+IFERROR(IF(W405="",0,W405),"0")</f>
        <v>0.24096000000000001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120</v>
      </c>
      <c r="V407" s="290">
        <f>IFERROR(SUM(V404:V405),"0")</f>
        <v>120.96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0</v>
      </c>
      <c r="V409" s="289">
        <f>IFERROR(IF(U409="",0,CEILING((U409/$H409),1)*$H409),"")</f>
        <v>0</v>
      </c>
      <c r="W409" s="37" t="str">
        <f>IFERROR(IF(V409=0,"",ROUNDUP(V409/H409,0)*0.02175),"")</f>
        <v/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0</v>
      </c>
      <c r="V412" s="290">
        <f>IFERROR(V409/H409,"0")+IFERROR(V410/H410,"0")+IFERROR(V411/H411,"0")</f>
        <v>0</v>
      </c>
      <c r="W412" s="290">
        <f>IFERROR(IF(W409="",0,W409),"0")+IFERROR(IF(W410="",0,W410),"0")+IFERROR(IF(W411="",0,W411),"0")</f>
        <v>0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0</v>
      </c>
      <c r="V413" s="290">
        <f>IFERROR(SUM(V409:V411),"0")</f>
        <v>0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4280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4386.96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4524.0085401297947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4636.8379999999988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8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8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4724.0085401297947</v>
      </c>
      <c r="V417" s="290">
        <f>GrossWeightTotalR+PalletQtyTotalR*25</f>
        <v>4836.8379999999988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606.64079605584038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621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9.3765499999999999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21.6</v>
      </c>
      <c r="D424" s="47">
        <f>IFERROR(V56*1,"0")+IFERROR(V57*1,"0")+IFERROR(V58*1,"0")</f>
        <v>32.400000000000006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316.5</v>
      </c>
      <c r="F424" s="47">
        <f>IFERROR(V121*1,"0")+IFERROR(V122*1,"0")+IFERROR(V123*1,"0")+IFERROR(V124*1,"0")</f>
        <v>72.899999999999991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985.18</v>
      </c>
      <c r="I424" s="47">
        <f>IFERROR(V227*1,"0")+IFERROR(V228*1,"0")+IFERROR(V229*1,"0")+IFERROR(V230*1,"0")+IFERROR(V231*1,"0")+IFERROR(V232*1,"0")+IFERROR(V233*1,"0")+IFERROR(V237*1,"0")+IFERROR(V238*1,"0")</f>
        <v>117.20000000000002</v>
      </c>
      <c r="J424" s="47">
        <f>IFERROR(V243*1,"0")+IFERROR(V244*1,"0")+IFERROR(V248*1,"0")+IFERROR(V249*1,"0")+IFERROR(V250*1,"0")+IFERROR(V254*1,"0")+IFERROR(V258*1,"0")</f>
        <v>153.9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960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394.8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273</v>
      </c>
      <c r="N424" s="47">
        <f>IFERROR(V345*1,"0")+IFERROR(V346*1,"0")+IFERROR(V350*1,"0")+IFERROR(V351*1,"0")+IFERROR(V352*1,"0")+IFERROR(V353*1,"0")+IFERROR(V354*1,"0")</f>
        <v>12.600000000000001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865.92000000000019</v>
      </c>
      <c r="P424" s="47">
        <f>IFERROR(V394*1,"0")+IFERROR(V395*1,"0")+IFERROR(V399*1,"0")+IFERROR(V400*1,"0")+IFERROR(V404*1,"0")+IFERROR(V405*1,"0")+IFERROR(V409*1,"0")+IFERROR(V410*1,"0")+IFERROR(V411*1,"0")</f>
        <v>180.95999999999998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2023-07-25T11:19:04Z</dcterms:modified>
</cp:coreProperties>
</file>