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<sst xmlns="http://schemas.openxmlformats.org/spreadsheetml/2006/main" count="793" uniqueCount="331">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</sst>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45138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 t="s">
        <v>314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25</v>
      </c>
      <c r="V39" s="155">
        <f>IFERROR(IF(U39="","",U39),"")</f>
        <v>25</v>
      </c>
      <c r="W39" s="37">
        <f>IFERROR(IF(U39="","",U39*0.0155),"")</f>
        <v>0.38750000000000001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25</v>
      </c>
      <c r="V40" s="156">
        <f>IFERROR(SUM(V36:V39),"0")</f>
        <v>25</v>
      </c>
      <c r="W40" s="156">
        <f>IFERROR(IF(W36="",0,W36),"0")+IFERROR(IF(W37="",0,W37),"0")+IFERROR(IF(W38="",0,W38),"0")+IFERROR(IF(W39="",0,W39),"0")</f>
        <v>0.38750000000000001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150</v>
      </c>
      <c r="V41" s="156">
        <f>IFERROR(SUMPRODUCT(V36:V39*H36:H39),"0")</f>
        <v>150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25</v>
      </c>
      <c r="V55" s="155">
        <f t="shared" si="0"/>
        <v>25</v>
      </c>
      <c r="W55" s="37">
        <f t="shared" si="1"/>
        <v>0.38750000000000001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25</v>
      </c>
      <c r="V56" s="156">
        <f>IFERROR(SUM(V50:V55),"0")</f>
        <v>25</v>
      </c>
      <c r="W56" s="156">
        <f>IFERROR(IF(W50="",0,W50),"0")+IFERROR(IF(W51="",0,W51),"0")+IFERROR(IF(W52="",0,W52),"0")+IFERROR(IF(W53="",0,W53),"0")+IFERROR(IF(W54="",0,W54),"0")+IFERROR(IF(W55="",0,W55),"0")</f>
        <v>0.38750000000000001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180</v>
      </c>
      <c r="V57" s="156">
        <f>IFERROR(SUMPRODUCT(V50:V55*H50:H55),"0")</f>
        <v>180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256</v>
      </c>
      <c r="V61" s="155">
        <f>IFERROR(IF(U61="","",U61),"")</f>
        <v>256</v>
      </c>
      <c r="W61" s="37">
        <f>IFERROR(IF(U61="","",U61*0.00855),"")</f>
        <v>2.1888000000000001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256</v>
      </c>
      <c r="V62" s="156">
        <f>IFERROR(SUM(V60:V61),"0")</f>
        <v>256</v>
      </c>
      <c r="W62" s="156">
        <f>IFERROR(IF(W60="",0,W60),"0")+IFERROR(IF(W61="",0,W61),"0")</f>
        <v>2.1888000000000001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1280</v>
      </c>
      <c r="V63" s="156">
        <f>IFERROR(SUMPRODUCT(V60:V61*H60:H61),"0")</f>
        <v>1280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38</v>
      </c>
      <c r="V80" s="155">
        <f t="shared" si="2"/>
        <v>38</v>
      </c>
      <c r="W80" s="37">
        <f t="shared" si="3"/>
        <v>0.67944000000000004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50</v>
      </c>
      <c r="V83" s="155">
        <f t="shared" si="2"/>
        <v>50</v>
      </c>
      <c r="W83" s="37">
        <f t="shared" si="3"/>
        <v>0.89400000000000002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88</v>
      </c>
      <c r="V84" s="156">
        <f>IFERROR(SUM(V77:V83),"0")</f>
        <v>88</v>
      </c>
      <c r="W84" s="156">
        <f>IFERROR(IF(W77="",0,W77),"0")+IFERROR(IF(W78="",0,W78),"0")+IFERROR(IF(W79="",0,W79),"0")+IFERROR(IF(W80="",0,W80),"0")+IFERROR(IF(W81="",0,W81),"0")+IFERROR(IF(W82="",0,W82),"0")+IFERROR(IF(W83="",0,W83),"0")</f>
        <v>1.5734400000000002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316.8</v>
      </c>
      <c r="V85" s="156">
        <f>IFERROR(SUMPRODUCT(V77:V83*H77:H83),"0")</f>
        <v>316.8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82</v>
      </c>
      <c r="V96" s="155">
        <f>IFERROR(IF(U96="","",U96),"")</f>
        <v>82</v>
      </c>
      <c r="W96" s="37">
        <f>IFERROR(IF(U96="","",U96*0.0155),"")</f>
        <v>1.2709999999999999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5</v>
      </c>
      <c r="V97" s="155">
        <f>IFERROR(IF(U97="","",U97),"")</f>
        <v>5</v>
      </c>
      <c r="W97" s="37">
        <f>IFERROR(IF(U97="","",U97*0.0155),"")</f>
        <v>7.7499999999999999E-2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66</v>
      </c>
      <c r="V98" s="155">
        <f>IFERROR(IF(U98="","",U98),"")</f>
        <v>66</v>
      </c>
      <c r="W98" s="37">
        <f>IFERROR(IF(U98="","",U98*0.0155),"")</f>
        <v>1.0229999999999999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156</v>
      </c>
      <c r="V99" s="156">
        <f>IFERROR(SUM(V95:V98),"0")</f>
        <v>156</v>
      </c>
      <c r="W99" s="156">
        <f>IFERROR(IF(W95="",0,W95),"0")+IFERROR(IF(W96="",0,W96),"0")+IFERROR(IF(W97="",0,W97),"0")+IFERROR(IF(W98="",0,W98),"0")</f>
        <v>2.4179999999999997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1120.6399999999999</v>
      </c>
      <c r="V100" s="156">
        <f>IFERROR(SUMPRODUCT(V95:V98*H95:H98),"0")</f>
        <v>1120.6399999999999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45</v>
      </c>
      <c r="V103" s="155">
        <f>IFERROR(IF(U103="","",U103),"")</f>
        <v>45</v>
      </c>
      <c r="W103" s="37">
        <f>IFERROR(IF(U103="","",U103*0.01788),"")</f>
        <v>0.80459999999999998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65</v>
      </c>
      <c r="V104" s="155">
        <f>IFERROR(IF(U104="","",U104),"")</f>
        <v>65</v>
      </c>
      <c r="W104" s="37">
        <f>IFERROR(IF(U104="","",U104*0.01788),"")</f>
        <v>1.1621999999999999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110</v>
      </c>
      <c r="V105" s="156">
        <f>IFERROR(SUM(V103:V104),"0")</f>
        <v>110</v>
      </c>
      <c r="W105" s="156">
        <f>IFERROR(IF(W103="",0,W103),"0")+IFERROR(IF(W104="",0,W104),"0")</f>
        <v>1.9667999999999999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330</v>
      </c>
      <c r="V106" s="156">
        <f>IFERROR(SUMPRODUCT(V103:V104*H103:H104),"0")</f>
        <v>330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19</v>
      </c>
      <c r="V109" s="155">
        <f>IFERROR(IF(U109="","",U109),"")</f>
        <v>19</v>
      </c>
      <c r="W109" s="37">
        <f>IFERROR(IF(U109="","",U109*0.01788),"")</f>
        <v>0.33972000000000002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19</v>
      </c>
      <c r="V110" s="156">
        <f>IFERROR(SUM(V109:V109),"0")</f>
        <v>19</v>
      </c>
      <c r="W110" s="156">
        <f>IFERROR(IF(W109="",0,W109),"0")</f>
        <v>0.33972000000000002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57</v>
      </c>
      <c r="V111" s="156">
        <f>IFERROR(SUMPRODUCT(V109:V109*H109:H109),"0")</f>
        <v>57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15</v>
      </c>
      <c r="V117" s="155">
        <f>IFERROR(IF(U117="","",U117),"")</f>
        <v>15</v>
      </c>
      <c r="W117" s="37">
        <f>IFERROR(IF(U117="","",U117*0.01788),"")</f>
        <v>0.26819999999999999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15</v>
      </c>
      <c r="V118" s="156">
        <f>IFERROR(SUM(V114:V117),"0")</f>
        <v>15</v>
      </c>
      <c r="W118" s="156">
        <f>IFERROR(IF(W114="",0,W114),"0")+IFERROR(IF(W115="",0,W115),"0")+IFERROR(IF(W116="",0,W116),"0")+IFERROR(IF(W117="",0,W117),"0")</f>
        <v>0.26819999999999999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45</v>
      </c>
      <c r="V119" s="156">
        <f>IFERROR(SUMPRODUCT(V114:V117*H114:H117),"0")</f>
        <v>45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86</v>
      </c>
      <c r="V143" s="155">
        <f>IFERROR(IF(U143="","",U143),"")</f>
        <v>86</v>
      </c>
      <c r="W143" s="37">
        <f>IFERROR(IF(U143="","",U143*0.0155),"")</f>
        <v>1.333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86</v>
      </c>
      <c r="V144" s="156">
        <f>IFERROR(SUM(V143:V143),"0")</f>
        <v>86</v>
      </c>
      <c r="W144" s="156">
        <f>IFERROR(IF(W143="",0,W143),"0")</f>
        <v>1.333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516</v>
      </c>
      <c r="V145" s="156">
        <f>IFERROR(SUMPRODUCT(V143:V143*H143:H143),"0")</f>
        <v>516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229</v>
      </c>
      <c r="V149" s="155">
        <f>IFERROR(IF(U149="","",U149),"")</f>
        <v>229</v>
      </c>
      <c r="W149" s="37">
        <f>IFERROR(IF(U149="","",U149*0.0155),"")</f>
        <v>3.5495000000000001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229</v>
      </c>
      <c r="V151" s="156">
        <f>IFERROR(SUM(V147:V150),"0")</f>
        <v>229</v>
      </c>
      <c r="W151" s="156">
        <f>IFERROR(IF(W147="",0,W147),"0")+IFERROR(IF(W148="",0,W148),"0")+IFERROR(IF(W149="",0,W149),"0")+IFERROR(IF(W150="",0,W150),"0")</f>
        <v>3.5495000000000001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1145</v>
      </c>
      <c r="V152" s="156">
        <f>IFERROR(SUMPRODUCT(V147:V150*H147:H150),"0")</f>
        <v>1145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76</v>
      </c>
      <c r="V159" s="155">
        <f t="shared" si="4"/>
        <v>76</v>
      </c>
      <c r="W159" s="37">
        <f t="shared" si="5"/>
        <v>0.71135999999999999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48</v>
      </c>
      <c r="V160" s="155">
        <f t="shared" si="4"/>
        <v>48</v>
      </c>
      <c r="W160" s="37">
        <f>IFERROR(IF(U160="","",U160*0.0155),"")</f>
        <v>0.74399999999999999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124</v>
      </c>
      <c r="V164" s="156">
        <f>IFERROR(SUM(V154:V163),"0")</f>
        <v>124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1.45536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545.20000000000005</v>
      </c>
      <c r="V165" s="156">
        <f>IFERROR(SUMPRODUCT(V154:V163*H154:H163),"0")</f>
        <v>545.20000000000005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323</v>
      </c>
      <c r="V175" s="155">
        <f>IFERROR(IF(U175="","",U175),"")</f>
        <v>323</v>
      </c>
      <c r="W175" s="37">
        <f>IFERROR(IF(U175="","",U175*0.00866),"")</f>
        <v>2.7971799999999996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323</v>
      </c>
      <c r="V177" s="156">
        <f>IFERROR(SUM(V173:V176),"0")</f>
        <v>323</v>
      </c>
      <c r="W177" s="156">
        <f>IFERROR(IF(W173="",0,W173),"0")+IFERROR(IF(W174="",0,W174),"0")+IFERROR(IF(W175="",0,W175),"0")+IFERROR(IF(W176="",0,W176),"0")</f>
        <v>2.7971799999999996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1615</v>
      </c>
      <c r="V178" s="156">
        <f>IFERROR(SUMPRODUCT(V173:V176*H173:H176),"0")</f>
        <v>1615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47</v>
      </c>
      <c r="V187" s="155">
        <f>IFERROR(IF(U187="","",U187),"")</f>
        <v>47</v>
      </c>
      <c r="W187" s="37">
        <f>IFERROR(IF(U187="","",U187*0.01788),"")</f>
        <v>0.84036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30</v>
      </c>
      <c r="V188" s="155">
        <f>IFERROR(IF(U188="","",U188),"")</f>
        <v>30</v>
      </c>
      <c r="W188" s="37">
        <f>IFERROR(IF(U188="","",U188*0.01788),"")</f>
        <v>0.53639999999999999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77</v>
      </c>
      <c r="V189" s="156">
        <f>IFERROR(SUM(V187:V188),"0")</f>
        <v>77</v>
      </c>
      <c r="W189" s="156">
        <f>IFERROR(IF(W187="",0,W187),"0")+IFERROR(IF(W188="",0,W188),"0")</f>
        <v>1.37676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231</v>
      </c>
      <c r="V190" s="156">
        <f>IFERROR(SUMPRODUCT(V187:V188*H187:H188),"0")</f>
        <v>231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9</v>
      </c>
      <c r="V213" s="155">
        <f>IFERROR(IF(U213="","",U213),"")</f>
        <v>9</v>
      </c>
      <c r="W213" s="37">
        <f>IFERROR(IF(U213="","",U213*0.0155),"")</f>
        <v>0.13950000000000001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9</v>
      </c>
      <c r="V214" s="156">
        <f>IFERROR(SUM(V210:V213),"0")</f>
        <v>9</v>
      </c>
      <c r="W214" s="156">
        <f>IFERROR(IF(W210="",0,W210),"0")+IFERROR(IF(W211="",0,W211),"0")+IFERROR(IF(W212="",0,W212),"0")+IFERROR(IF(W213="",0,W213),"0")</f>
        <v>0.13950000000000001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64.8</v>
      </c>
      <c r="V215" s="156">
        <f>IFERROR(SUMPRODUCT(V210:V213*H210:H213),"0")</f>
        <v>64.8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93</v>
      </c>
      <c r="V236" s="155">
        <f>IFERROR(IF(U236="","",U236),"")</f>
        <v>93</v>
      </c>
      <c r="W236" s="37">
        <f>IFERROR(IF(U236="","",U236*0.0155),"")</f>
        <v>1.4415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93</v>
      </c>
      <c r="V237" s="156">
        <f>IFERROR(SUM(V236:V236),"0")</f>
        <v>93</v>
      </c>
      <c r="W237" s="156">
        <f>IFERROR(IF(W236="",0,W236),"0")</f>
        <v>1.4415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465</v>
      </c>
      <c r="V238" s="156">
        <f>IFERROR(SUMPRODUCT(V236:V236*H236:H236),"0")</f>
        <v>465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8061.44</v>
      </c>
      <c r="V244" s="156">
        <f>IFERROR(V24+V33+V41+V47+V57+V63+V68+V74+V85+V92+V100+V106+V111+V119+V124+V130+V135+V141+V145+V152+V165+V170+V178+V183+V190+V195+V200+V207+V215+V220+V226+V232+V238+V243,"0")</f>
        <v>8061.44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8576.3221999999987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8576.3221999999987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18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18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9026.3221999999987</v>
      </c>
      <c r="V247" s="156">
        <f>GrossWeightTotalR+PalletQtyTotalR*25</f>
        <v>9026.3221999999987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1635</v>
      </c>
      <c r="V248" s="156">
        <f>IFERROR(V23+V32+V40+V46+V56+V62+V67+V73+V84+V91+V99+V105+V110+V118+V123+V129+V134+V140+V144+V151+V164+V169+V177+V182+V189+V194+V199+V206+V214+V219+V225+V231+V237+V242,"0")</f>
        <v>1635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21.622760000000003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150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180</v>
      </c>
      <c r="G254" s="47">
        <f>IFERROR(U60*H60,"0")+IFERROR(U61*H61,"0")</f>
        <v>1280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316.8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1120.6399999999999</v>
      </c>
      <c r="M254" s="47">
        <f>IFERROR(U103*H103,"0")+IFERROR(U104*H104,"0")</f>
        <v>330</v>
      </c>
      <c r="N254" s="47">
        <f>IFERROR(U109*H109,"0")</f>
        <v>57</v>
      </c>
      <c r="O254" s="47">
        <f>IFERROR(U114*H114,"0")+IFERROR(U115*H115,"0")+IFERROR(U116*H116,"0")+IFERROR(U117*H117,"0")</f>
        <v>45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2206.1999999999998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1615</v>
      </c>
      <c r="V254" s="47">
        <f>IFERROR(U187*H187,"0")+IFERROR(U188*H188,"0")</f>
        <v>231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64.8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465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4875.4399999999996</v>
      </c>
      <c r="B257" s="61">
        <f>SUMPRODUCT(--(AC:AC="ПГП"),H:H,V:V)</f>
        <v>3186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2023-07-28T11:40:19Z</dcterms:modified>
</cp:coreProperties>
</file>