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1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U419" i="1"/>
  <c r="V418" i="1"/>
  <c r="W418" i="1" s="1"/>
  <c r="V417" i="1"/>
  <c r="W417" i="1" s="1"/>
  <c r="V416" i="1"/>
  <c r="U414" i="1"/>
  <c r="V413" i="1"/>
  <c r="U413" i="1"/>
  <c r="W412" i="1"/>
  <c r="V412" i="1"/>
  <c r="W411" i="1"/>
  <c r="W413" i="1" s="1"/>
  <c r="V411" i="1"/>
  <c r="V414" i="1" s="1"/>
  <c r="U409" i="1"/>
  <c r="U408" i="1"/>
  <c r="V407" i="1"/>
  <c r="W407" i="1" s="1"/>
  <c r="V406" i="1"/>
  <c r="V408" i="1" s="1"/>
  <c r="U404" i="1"/>
  <c r="V403" i="1"/>
  <c r="U403" i="1"/>
  <c r="W402" i="1"/>
  <c r="V402" i="1"/>
  <c r="W401" i="1"/>
  <c r="V401" i="1"/>
  <c r="V397" i="1"/>
  <c r="U397" i="1"/>
  <c r="U396" i="1"/>
  <c r="V395" i="1"/>
  <c r="W395" i="1" s="1"/>
  <c r="M395" i="1"/>
  <c r="W394" i="1"/>
  <c r="W396" i="1" s="1"/>
  <c r="V394" i="1"/>
  <c r="M394" i="1"/>
  <c r="U392" i="1"/>
  <c r="U391" i="1"/>
  <c r="W390" i="1"/>
  <c r="V390" i="1"/>
  <c r="V389" i="1"/>
  <c r="W389" i="1" s="1"/>
  <c r="W388" i="1"/>
  <c r="V388" i="1"/>
  <c r="V387" i="1"/>
  <c r="W387" i="1" s="1"/>
  <c r="M387" i="1"/>
  <c r="V386" i="1"/>
  <c r="W386" i="1" s="1"/>
  <c r="M386" i="1"/>
  <c r="W385" i="1"/>
  <c r="V385" i="1"/>
  <c r="M385" i="1"/>
  <c r="U383" i="1"/>
  <c r="U382" i="1"/>
  <c r="W381" i="1"/>
  <c r="V381" i="1"/>
  <c r="V380" i="1"/>
  <c r="V382" i="1" s="1"/>
  <c r="M380" i="1"/>
  <c r="U378" i="1"/>
  <c r="U377" i="1"/>
  <c r="V376" i="1"/>
  <c r="W376" i="1" s="1"/>
  <c r="W375" i="1"/>
  <c r="V375" i="1"/>
  <c r="M375" i="1"/>
  <c r="V374" i="1"/>
  <c r="W374" i="1" s="1"/>
  <c r="V373" i="1"/>
  <c r="W373" i="1" s="1"/>
  <c r="V372" i="1"/>
  <c r="W372" i="1" s="1"/>
  <c r="V371" i="1"/>
  <c r="W371" i="1" s="1"/>
  <c r="M371" i="1"/>
  <c r="W370" i="1"/>
  <c r="V370" i="1"/>
  <c r="M370" i="1"/>
  <c r="V369" i="1"/>
  <c r="W369" i="1" s="1"/>
  <c r="V368" i="1"/>
  <c r="W368" i="1" s="1"/>
  <c r="M368" i="1"/>
  <c r="W367" i="1"/>
  <c r="V367" i="1"/>
  <c r="M367" i="1"/>
  <c r="U363" i="1"/>
  <c r="U362" i="1"/>
  <c r="W361" i="1"/>
  <c r="V361" i="1"/>
  <c r="V360" i="1"/>
  <c r="W360" i="1" s="1"/>
  <c r="M360" i="1"/>
  <c r="V359" i="1"/>
  <c r="W359" i="1" s="1"/>
  <c r="M359" i="1"/>
  <c r="W358" i="1"/>
  <c r="V358" i="1"/>
  <c r="M358" i="1"/>
  <c r="V357" i="1"/>
  <c r="M357" i="1"/>
  <c r="U355" i="1"/>
  <c r="U354" i="1"/>
  <c r="V353" i="1"/>
  <c r="W353" i="1" s="1"/>
  <c r="M353" i="1"/>
  <c r="V352" i="1"/>
  <c r="M352" i="1"/>
  <c r="U349" i="1"/>
  <c r="V348" i="1"/>
  <c r="U348" i="1"/>
  <c r="V347" i="1"/>
  <c r="V349" i="1" s="1"/>
  <c r="U345" i="1"/>
  <c r="U344" i="1"/>
  <c r="V343" i="1"/>
  <c r="W343" i="1" s="1"/>
  <c r="M343" i="1"/>
  <c r="W342" i="1"/>
  <c r="V342" i="1"/>
  <c r="M342" i="1"/>
  <c r="V341" i="1"/>
  <c r="V340" i="1"/>
  <c r="W340" i="1" s="1"/>
  <c r="M340" i="1"/>
  <c r="U338" i="1"/>
  <c r="U337" i="1"/>
  <c r="V336" i="1"/>
  <c r="W336" i="1" s="1"/>
  <c r="M336" i="1"/>
  <c r="W335" i="1"/>
  <c r="V335" i="1"/>
  <c r="M335" i="1"/>
  <c r="V334" i="1"/>
  <c r="W334" i="1" s="1"/>
  <c r="M334" i="1"/>
  <c r="V333" i="1"/>
  <c r="W333" i="1" s="1"/>
  <c r="M333" i="1"/>
  <c r="V332" i="1"/>
  <c r="W332" i="1" s="1"/>
  <c r="M332" i="1"/>
  <c r="W331" i="1"/>
  <c r="V331" i="1"/>
  <c r="M331" i="1"/>
  <c r="V330" i="1"/>
  <c r="W330" i="1" s="1"/>
  <c r="M330" i="1"/>
  <c r="V329" i="1"/>
  <c r="W329" i="1" s="1"/>
  <c r="W328" i="1"/>
  <c r="V328" i="1"/>
  <c r="V327" i="1"/>
  <c r="W327" i="1" s="1"/>
  <c r="W326" i="1"/>
  <c r="V326" i="1"/>
  <c r="U324" i="1"/>
  <c r="U323" i="1"/>
  <c r="V322" i="1"/>
  <c r="W322" i="1" s="1"/>
  <c r="V321" i="1"/>
  <c r="V323" i="1" s="1"/>
  <c r="M321" i="1"/>
  <c r="V317" i="1"/>
  <c r="U317" i="1"/>
  <c r="V316" i="1"/>
  <c r="U316" i="1"/>
  <c r="V315" i="1"/>
  <c r="W315" i="1" s="1"/>
  <c r="W316" i="1" s="1"/>
  <c r="U313" i="1"/>
  <c r="U312" i="1"/>
  <c r="W311" i="1"/>
  <c r="V311" i="1"/>
  <c r="V310" i="1"/>
  <c r="W310" i="1" s="1"/>
  <c r="M310" i="1"/>
  <c r="V309" i="1"/>
  <c r="W309" i="1" s="1"/>
  <c r="V308" i="1"/>
  <c r="M308" i="1"/>
  <c r="U306" i="1"/>
  <c r="U305" i="1"/>
  <c r="V304" i="1"/>
  <c r="W304" i="1" s="1"/>
  <c r="M304" i="1"/>
  <c r="V303" i="1"/>
  <c r="M303" i="1"/>
  <c r="U301" i="1"/>
  <c r="V300" i="1"/>
  <c r="U300" i="1"/>
  <c r="V299" i="1"/>
  <c r="W299" i="1" s="1"/>
  <c r="M299" i="1"/>
  <c r="V298" i="1"/>
  <c r="W298" i="1" s="1"/>
  <c r="V297" i="1"/>
  <c r="W297" i="1" s="1"/>
  <c r="M297" i="1"/>
  <c r="V296" i="1"/>
  <c r="L431" i="1" s="1"/>
  <c r="M296" i="1"/>
  <c r="U293" i="1"/>
  <c r="V292" i="1"/>
  <c r="U292" i="1"/>
  <c r="V291" i="1"/>
  <c r="V293" i="1" s="1"/>
  <c r="M291" i="1"/>
  <c r="U289" i="1"/>
  <c r="V288" i="1"/>
  <c r="U288" i="1"/>
  <c r="V287" i="1"/>
  <c r="V289" i="1" s="1"/>
  <c r="M287" i="1"/>
  <c r="U285" i="1"/>
  <c r="V284" i="1"/>
  <c r="U284" i="1"/>
  <c r="V283" i="1"/>
  <c r="V285" i="1" s="1"/>
  <c r="M283" i="1"/>
  <c r="U281" i="1"/>
  <c r="V280" i="1"/>
  <c r="U280" i="1"/>
  <c r="V279" i="1"/>
  <c r="W279" i="1" s="1"/>
  <c r="M279" i="1"/>
  <c r="V278" i="1"/>
  <c r="V281" i="1" s="1"/>
  <c r="M278" i="1"/>
  <c r="U276" i="1"/>
  <c r="U275" i="1"/>
  <c r="V274" i="1"/>
  <c r="W274" i="1" s="1"/>
  <c r="M274" i="1"/>
  <c r="W273" i="1"/>
  <c r="V273" i="1"/>
  <c r="M273" i="1"/>
  <c r="V272" i="1"/>
  <c r="W272" i="1" s="1"/>
  <c r="V271" i="1"/>
  <c r="W271" i="1" s="1"/>
  <c r="M271" i="1"/>
  <c r="W270" i="1"/>
  <c r="V270" i="1"/>
  <c r="M270" i="1"/>
  <c r="V269" i="1"/>
  <c r="W269" i="1" s="1"/>
  <c r="M269" i="1"/>
  <c r="V268" i="1"/>
  <c r="W268" i="1" s="1"/>
  <c r="M268" i="1"/>
  <c r="V267" i="1"/>
  <c r="M267" i="1"/>
  <c r="V263" i="1"/>
  <c r="U263" i="1"/>
  <c r="V262" i="1"/>
  <c r="U262" i="1"/>
  <c r="V261" i="1"/>
  <c r="W261" i="1" s="1"/>
  <c r="W262" i="1" s="1"/>
  <c r="M261" i="1"/>
  <c r="V259" i="1"/>
  <c r="U259" i="1"/>
  <c r="V258" i="1"/>
  <c r="U258" i="1"/>
  <c r="V257" i="1"/>
  <c r="W257" i="1" s="1"/>
  <c r="W258" i="1" s="1"/>
  <c r="M257" i="1"/>
  <c r="U255" i="1"/>
  <c r="U254" i="1"/>
  <c r="V253" i="1"/>
  <c r="W253" i="1" s="1"/>
  <c r="M253" i="1"/>
  <c r="W252" i="1"/>
  <c r="V252" i="1"/>
  <c r="M252" i="1"/>
  <c r="V251" i="1"/>
  <c r="M251" i="1"/>
  <c r="U249" i="1"/>
  <c r="U248" i="1"/>
  <c r="V247" i="1"/>
  <c r="W247" i="1" s="1"/>
  <c r="M247" i="1"/>
  <c r="V246" i="1"/>
  <c r="M246" i="1"/>
  <c r="U243" i="1"/>
  <c r="V242" i="1"/>
  <c r="U242" i="1"/>
  <c r="V241" i="1"/>
  <c r="W241" i="1" s="1"/>
  <c r="M241" i="1"/>
  <c r="V240" i="1"/>
  <c r="V243" i="1" s="1"/>
  <c r="M240" i="1"/>
  <c r="U238" i="1"/>
  <c r="U237" i="1"/>
  <c r="V236" i="1"/>
  <c r="W236" i="1" s="1"/>
  <c r="M236" i="1"/>
  <c r="W235" i="1"/>
  <c r="V235" i="1"/>
  <c r="M235" i="1"/>
  <c r="V234" i="1"/>
  <c r="W234" i="1" s="1"/>
  <c r="M234" i="1"/>
  <c r="V233" i="1"/>
  <c r="W233" i="1" s="1"/>
  <c r="M233" i="1"/>
  <c r="V232" i="1"/>
  <c r="W232" i="1" s="1"/>
  <c r="M232" i="1"/>
  <c r="W231" i="1"/>
  <c r="V231" i="1"/>
  <c r="M231" i="1"/>
  <c r="V230" i="1"/>
  <c r="M230" i="1"/>
  <c r="U227" i="1"/>
  <c r="U226" i="1"/>
  <c r="V225" i="1"/>
  <c r="W225" i="1" s="1"/>
  <c r="M225" i="1"/>
  <c r="V224" i="1"/>
  <c r="W224" i="1" s="1"/>
  <c r="W223" i="1"/>
  <c r="V223" i="1"/>
  <c r="V222" i="1"/>
  <c r="M222" i="1"/>
  <c r="U220" i="1"/>
  <c r="V219" i="1"/>
  <c r="U219" i="1"/>
  <c r="V218" i="1"/>
  <c r="W218" i="1" s="1"/>
  <c r="M218" i="1"/>
  <c r="V217" i="1"/>
  <c r="W217" i="1" s="1"/>
  <c r="V216" i="1"/>
  <c r="U214" i="1"/>
  <c r="V213" i="1"/>
  <c r="U213" i="1"/>
  <c r="V212" i="1"/>
  <c r="W212" i="1" s="1"/>
  <c r="W211" i="1"/>
  <c r="V211" i="1"/>
  <c r="V210" i="1"/>
  <c r="W210" i="1" s="1"/>
  <c r="W209" i="1"/>
  <c r="V209" i="1"/>
  <c r="M209" i="1"/>
  <c r="V208" i="1"/>
  <c r="W208" i="1" s="1"/>
  <c r="M208" i="1"/>
  <c r="V207" i="1"/>
  <c r="V214" i="1" s="1"/>
  <c r="M207" i="1"/>
  <c r="U205" i="1"/>
  <c r="U204" i="1"/>
  <c r="V203" i="1"/>
  <c r="W203" i="1" s="1"/>
  <c r="W202" i="1"/>
  <c r="V202" i="1"/>
  <c r="M202" i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V195" i="1"/>
  <c r="W195" i="1" s="1"/>
  <c r="W194" i="1"/>
  <c r="V194" i="1"/>
  <c r="V193" i="1"/>
  <c r="W193" i="1" s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V183" i="1"/>
  <c r="W183" i="1" s="1"/>
  <c r="W182" i="1"/>
  <c r="V182" i="1"/>
  <c r="V181" i="1"/>
  <c r="V205" i="1" s="1"/>
  <c r="U179" i="1"/>
  <c r="U178" i="1"/>
  <c r="V177" i="1"/>
  <c r="W177" i="1" s="1"/>
  <c r="M177" i="1"/>
  <c r="W176" i="1"/>
  <c r="V176" i="1"/>
  <c r="M176" i="1"/>
  <c r="V175" i="1"/>
  <c r="W175" i="1" s="1"/>
  <c r="M175" i="1"/>
  <c r="V174" i="1"/>
  <c r="W174" i="1" s="1"/>
  <c r="W173" i="1"/>
  <c r="V173" i="1"/>
  <c r="M173" i="1"/>
  <c r="V172" i="1"/>
  <c r="W172" i="1" s="1"/>
  <c r="M172" i="1"/>
  <c r="V171" i="1"/>
  <c r="W171" i="1" s="1"/>
  <c r="M171" i="1"/>
  <c r="V170" i="1"/>
  <c r="W170" i="1" s="1"/>
  <c r="V169" i="1"/>
  <c r="W169" i="1" s="1"/>
  <c r="V168" i="1"/>
  <c r="W168" i="1" s="1"/>
  <c r="V167" i="1"/>
  <c r="W167" i="1" s="1"/>
  <c r="V166" i="1"/>
  <c r="W166" i="1" s="1"/>
  <c r="M166" i="1"/>
  <c r="W165" i="1"/>
  <c r="V165" i="1"/>
  <c r="V164" i="1"/>
  <c r="W164" i="1" s="1"/>
  <c r="M164" i="1"/>
  <c r="V163" i="1"/>
  <c r="W163" i="1" s="1"/>
  <c r="M163" i="1"/>
  <c r="W162" i="1"/>
  <c r="V162" i="1"/>
  <c r="M162" i="1"/>
  <c r="U160" i="1"/>
  <c r="U159" i="1"/>
  <c r="W158" i="1"/>
  <c r="V158" i="1"/>
  <c r="V157" i="1"/>
  <c r="V159" i="1" s="1"/>
  <c r="U155" i="1"/>
  <c r="U154" i="1"/>
  <c r="V153" i="1"/>
  <c r="W153" i="1" s="1"/>
  <c r="M153" i="1"/>
  <c r="W152" i="1"/>
  <c r="V152" i="1"/>
  <c r="M152" i="1"/>
  <c r="V151" i="1"/>
  <c r="W151" i="1" s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U134" i="1"/>
  <c r="U133" i="1"/>
  <c r="V132" i="1"/>
  <c r="W132" i="1" s="1"/>
  <c r="M132" i="1"/>
  <c r="W131" i="1"/>
  <c r="V131" i="1"/>
  <c r="M131" i="1"/>
  <c r="V130" i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W121" i="1"/>
  <c r="W125" i="1" s="1"/>
  <c r="V121" i="1"/>
  <c r="V125" i="1" s="1"/>
  <c r="M121" i="1"/>
  <c r="U118" i="1"/>
  <c r="U117" i="1"/>
  <c r="W116" i="1"/>
  <c r="V116" i="1"/>
  <c r="V115" i="1"/>
  <c r="W115" i="1" s="1"/>
  <c r="W114" i="1"/>
  <c r="V114" i="1"/>
  <c r="M114" i="1"/>
  <c r="V113" i="1"/>
  <c r="M113" i="1"/>
  <c r="U111" i="1"/>
  <c r="U110" i="1"/>
  <c r="V109" i="1"/>
  <c r="W109" i="1" s="1"/>
  <c r="M109" i="1"/>
  <c r="V108" i="1"/>
  <c r="W108" i="1" s="1"/>
  <c r="W107" i="1"/>
  <c r="V107" i="1"/>
  <c r="V106" i="1"/>
  <c r="W106" i="1" s="1"/>
  <c r="W105" i="1"/>
  <c r="V105" i="1"/>
  <c r="M105" i="1"/>
  <c r="V104" i="1"/>
  <c r="W104" i="1" s="1"/>
  <c r="M104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U89" i="1"/>
  <c r="U88" i="1"/>
  <c r="V87" i="1"/>
  <c r="W87" i="1" s="1"/>
  <c r="M87" i="1"/>
  <c r="W86" i="1"/>
  <c r="V86" i="1"/>
  <c r="M86" i="1"/>
  <c r="V85" i="1"/>
  <c r="V88" i="1" s="1"/>
  <c r="V84" i="1"/>
  <c r="W84" i="1" s="1"/>
  <c r="M84" i="1"/>
  <c r="W83" i="1"/>
  <c r="V83" i="1"/>
  <c r="V82" i="1"/>
  <c r="W82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U52" i="1"/>
  <c r="W51" i="1"/>
  <c r="V51" i="1"/>
  <c r="M51" i="1"/>
  <c r="V50" i="1"/>
  <c r="C431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V26" i="1"/>
  <c r="V33" i="1" s="1"/>
  <c r="M26" i="1"/>
  <c r="V24" i="1"/>
  <c r="U24" i="1"/>
  <c r="U421" i="1" s="1"/>
  <c r="V23" i="1"/>
  <c r="U23" i="1"/>
  <c r="W22" i="1"/>
  <c r="W23" i="1" s="1"/>
  <c r="V22" i="1"/>
  <c r="H10" i="1"/>
  <c r="A9" i="1"/>
  <c r="J9" i="1" s="1"/>
  <c r="D7" i="1"/>
  <c r="N6" i="1"/>
  <c r="M2" i="1"/>
  <c r="W32" i="1" l="1"/>
  <c r="A10" i="1"/>
  <c r="V80" i="1"/>
  <c r="E431" i="1"/>
  <c r="G431" i="1"/>
  <c r="V133" i="1"/>
  <c r="W130" i="1"/>
  <c r="W133" i="1" s="1"/>
  <c r="V344" i="1"/>
  <c r="W341" i="1"/>
  <c r="V345" i="1"/>
  <c r="U425" i="1"/>
  <c r="W50" i="1"/>
  <c r="W52" i="1" s="1"/>
  <c r="W63" i="1"/>
  <c r="W79" i="1" s="1"/>
  <c r="W85" i="1"/>
  <c r="W88" i="1" s="1"/>
  <c r="V101" i="1"/>
  <c r="V338" i="1"/>
  <c r="W35" i="1"/>
  <c r="W37" i="1" s="1"/>
  <c r="V46" i="1"/>
  <c r="V60" i="1"/>
  <c r="V79" i="1"/>
  <c r="V89" i="1"/>
  <c r="V110" i="1"/>
  <c r="V117" i="1"/>
  <c r="V118" i="1"/>
  <c r="W113" i="1"/>
  <c r="W117" i="1" s="1"/>
  <c r="V204" i="1"/>
  <c r="V220" i="1"/>
  <c r="W216" i="1"/>
  <c r="W219" i="1" s="1"/>
  <c r="V226" i="1"/>
  <c r="V248" i="1"/>
  <c r="V312" i="1"/>
  <c r="V313" i="1"/>
  <c r="W308" i="1"/>
  <c r="W312" i="1" s="1"/>
  <c r="W337" i="1"/>
  <c r="V354" i="1"/>
  <c r="O431" i="1"/>
  <c r="W391" i="1"/>
  <c r="P431" i="1"/>
  <c r="W100" i="1"/>
  <c r="V134" i="1"/>
  <c r="I431" i="1"/>
  <c r="V237" i="1"/>
  <c r="W230" i="1"/>
  <c r="W237" i="1" s="1"/>
  <c r="V377" i="1"/>
  <c r="F9" i="1"/>
  <c r="F10" i="1"/>
  <c r="W40" i="1"/>
  <c r="W41" i="1" s="1"/>
  <c r="W44" i="1"/>
  <c r="W45" i="1" s="1"/>
  <c r="V53" i="1"/>
  <c r="H431" i="1"/>
  <c r="V155" i="1"/>
  <c r="W178" i="1"/>
  <c r="V238" i="1"/>
  <c r="V254" i="1"/>
  <c r="W251" i="1"/>
  <c r="W254" i="1" s="1"/>
  <c r="V255" i="1"/>
  <c r="V276" i="1"/>
  <c r="V362" i="1"/>
  <c r="V363" i="1"/>
  <c r="W357" i="1"/>
  <c r="W362" i="1" s="1"/>
  <c r="V419" i="1"/>
  <c r="V420" i="1"/>
  <c r="W416" i="1"/>
  <c r="W419" i="1" s="1"/>
  <c r="H9" i="1"/>
  <c r="V38" i="1"/>
  <c r="V421" i="1" s="1"/>
  <c r="V42" i="1"/>
  <c r="V52" i="1"/>
  <c r="V423" i="1"/>
  <c r="B431" i="1"/>
  <c r="V422" i="1"/>
  <c r="D431" i="1"/>
  <c r="V59" i="1"/>
  <c r="V425" i="1" s="1"/>
  <c r="V179" i="1"/>
  <c r="K431" i="1"/>
  <c r="V305" i="1"/>
  <c r="W344" i="1"/>
  <c r="W377" i="1"/>
  <c r="W403" i="1"/>
  <c r="V100" i="1"/>
  <c r="V154" i="1"/>
  <c r="V160" i="1"/>
  <c r="V178" i="1"/>
  <c r="V275" i="1"/>
  <c r="V337" i="1"/>
  <c r="V383" i="1"/>
  <c r="V392" i="1"/>
  <c r="V396" i="1"/>
  <c r="V404" i="1"/>
  <c r="M431" i="1"/>
  <c r="W103" i="1"/>
  <c r="W110" i="1" s="1"/>
  <c r="V111" i="1"/>
  <c r="V126" i="1"/>
  <c r="W137" i="1"/>
  <c r="W154" i="1" s="1"/>
  <c r="W157" i="1"/>
  <c r="W159" i="1" s="1"/>
  <c r="W181" i="1"/>
  <c r="W204" i="1" s="1"/>
  <c r="W207" i="1"/>
  <c r="W213" i="1" s="1"/>
  <c r="W222" i="1"/>
  <c r="W226" i="1" s="1"/>
  <c r="V227" i="1"/>
  <c r="W246" i="1"/>
  <c r="W248" i="1" s="1"/>
  <c r="V249" i="1"/>
  <c r="W283" i="1"/>
  <c r="W284" i="1" s="1"/>
  <c r="W287" i="1"/>
  <c r="W288" i="1" s="1"/>
  <c r="W291" i="1"/>
  <c r="W292" i="1" s="1"/>
  <c r="W296" i="1"/>
  <c r="W300" i="1" s="1"/>
  <c r="W303" i="1"/>
  <c r="W305" i="1" s="1"/>
  <c r="V306" i="1"/>
  <c r="V324" i="1"/>
  <c r="W347" i="1"/>
  <c r="W348" i="1" s="1"/>
  <c r="W352" i="1"/>
  <c r="W354" i="1" s="1"/>
  <c r="V355" i="1"/>
  <c r="W380" i="1"/>
  <c r="W382" i="1" s="1"/>
  <c r="V391" i="1"/>
  <c r="V409" i="1"/>
  <c r="F431" i="1"/>
  <c r="J431" i="1"/>
  <c r="N431" i="1"/>
  <c r="W240" i="1"/>
  <c r="W242" i="1" s="1"/>
  <c r="W267" i="1"/>
  <c r="W275" i="1" s="1"/>
  <c r="W278" i="1"/>
  <c r="W280" i="1" s="1"/>
  <c r="V301" i="1"/>
  <c r="W321" i="1"/>
  <c r="W323" i="1" s="1"/>
  <c r="V378" i="1"/>
  <c r="W406" i="1"/>
  <c r="W408" i="1" s="1"/>
  <c r="W426" i="1" l="1"/>
  <c r="V424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<sst xmlns="http://schemas.openxmlformats.org/spreadsheetml/2006/main" count="1660" uniqueCount="687">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</sst>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D398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9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9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 t="s">
        <v>686</v>
      </c>
      <c r="I5" s="614"/>
      <c r="J5" s="614"/>
      <c r="K5" s="612"/>
      <c r="M5" s="25" t="s">
        <v>10</v>
      </c>
      <c r="N5" s="607">
        <v>45140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89" customFormat="1" ht="24" customHeight="1" x14ac:dyDescent="0.2">
      <c r="A6" s="590" t="s">
        <v>12</v>
      </c>
      <c r="B6" s="304"/>
      <c r="C6" s="305"/>
      <c r="D6" s="591" t="s">
        <v>661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Среда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89" customFormat="1" ht="21.75" hidden="1" customHeight="1" x14ac:dyDescent="0.2">
      <c r="A7" s="56"/>
      <c r="B7" s="56"/>
      <c r="C7" s="56"/>
      <c r="D7" s="600" t="str">
        <f>IFERROR(VLOOKUP(DeliveryAddress,Table,3,0),1)</f>
        <v>7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89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0.83333333333333337</v>
      </c>
      <c r="O8" s="585"/>
      <c r="Q8" s="307"/>
      <c r="R8" s="308"/>
      <c r="S8" s="596"/>
      <c r="T8" s="597"/>
      <c r="Y8" s="52"/>
      <c r="Z8" s="52"/>
      <c r="AA8" s="52"/>
    </row>
    <row r="9" spans="1:28" s="289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89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8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89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89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89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89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0" t="s">
        <v>54</v>
      </c>
      <c r="S18" s="290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2"/>
      <c r="Y21" s="292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2"/>
      <c r="Y25" s="292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2"/>
      <c r="Y34" s="292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2"/>
      <c r="Y39" s="292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2"/>
      <c r="Y43" s="292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2"/>
      <c r="Y49" s="292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50</v>
      </c>
      <c r="V50" s="296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50</v>
      </c>
      <c r="V51" s="296">
        <f>IFERROR(IF(U51="",0,CEILING((U51/$H51),1)*$H51),"")</f>
        <v>51.300000000000004</v>
      </c>
      <c r="W51" s="37">
        <f>IFERROR(IF(V51=0,"",ROUNDUP(V51/H51,0)*0.00753),"")</f>
        <v>0.14307</v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23.148148148148149</v>
      </c>
      <c r="V52" s="297">
        <f>IFERROR(V50/H50,"0")+IFERROR(V51/H51,"0")</f>
        <v>24</v>
      </c>
      <c r="W52" s="297">
        <f>IFERROR(IF(W50="",0,W50),"0")+IFERROR(IF(W51="",0,W51),"0")</f>
        <v>0.25181999999999999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100</v>
      </c>
      <c r="V53" s="297">
        <f>IFERROR(SUM(V50:V51),"0")</f>
        <v>105.30000000000001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2"/>
      <c r="Y55" s="292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300</v>
      </c>
      <c r="V56" s="296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90</v>
      </c>
      <c r="V57" s="296">
        <f>IFERROR(IF(U57="",0,CEILING((U57/$H57),1)*$H57),"")</f>
        <v>90</v>
      </c>
      <c r="W57" s="37">
        <f>IFERROR(IF(V57=0,"",ROUNDUP(V57/H57,0)*0.00937),"")</f>
        <v>0.18740000000000001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47.777777777777771</v>
      </c>
      <c r="V59" s="297">
        <f>IFERROR(V56/H56,"0")+IFERROR(V57/H57,"0")+IFERROR(V58/H58,"0")</f>
        <v>48</v>
      </c>
      <c r="W59" s="297">
        <f>IFERROR(IF(W56="",0,W56),"0")+IFERROR(IF(W57="",0,W57),"0")+IFERROR(IF(W58="",0,W58),"0")</f>
        <v>0.7964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390</v>
      </c>
      <c r="V60" s="297">
        <f>IFERROR(SUM(V56:V58),"0")</f>
        <v>392.40000000000003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2"/>
      <c r="Y62" s="292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200</v>
      </c>
      <c r="V64" s="296">
        <f t="shared" si="2"/>
        <v>205.20000000000002</v>
      </c>
      <c r="W64" s="37">
        <f>IFERROR(IF(V64=0,"",ROUNDUP(V64/H64,0)*0.02175),"")</f>
        <v>0.41324999999999995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30</v>
      </c>
      <c r="V65" s="296">
        <f t="shared" si="2"/>
        <v>32.400000000000006</v>
      </c>
      <c r="W65" s="37">
        <f>IFERROR(IF(V65=0,"",ROUNDUP(V65/H65,0)*0.02175),"")</f>
        <v>6.5250000000000002E-2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60</v>
      </c>
      <c r="V69" s="296">
        <f t="shared" si="2"/>
        <v>60</v>
      </c>
      <c r="W69" s="37">
        <f t="shared" ref="W69:W74" si="3">IFERROR(IF(V69=0,"",ROUNDUP(V69/H69,0)*0.00937),"")</f>
        <v>0.14055000000000001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20</v>
      </c>
      <c r="V73" s="296">
        <f t="shared" si="2"/>
        <v>22.5</v>
      </c>
      <c r="W73" s="37">
        <f t="shared" si="3"/>
        <v>4.6850000000000003E-2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40.74074074074074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42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0.66589999999999994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310</v>
      </c>
      <c r="V80" s="297">
        <f>IFERROR(SUM(V63:V78),"0")</f>
        <v>320.10000000000002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2"/>
      <c r="Y81" s="292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2"/>
      <c r="Y90" s="292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2"/>
      <c r="Y102" s="292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20</v>
      </c>
      <c r="V103" s="296">
        <f t="shared" ref="V103:V109" si="6">IFERROR(IF(U103="",0,CEILING((U103/$H103),1)*$H103),"")</f>
        <v>24.299999999999997</v>
      </c>
      <c r="W103" s="37">
        <f>IFERROR(IF(V103=0,"",ROUNDUP(V103/H103,0)*0.02175),"")</f>
        <v>6.5250000000000002E-2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2.4691358024691361</v>
      </c>
      <c r="V110" s="297">
        <f>IFERROR(V103/H103,"0")+IFERROR(V104/H104,"0")+IFERROR(V105/H105,"0")+IFERROR(V106/H106,"0")+IFERROR(V107/H107,"0")+IFERROR(V108/H108,"0")+IFERROR(V109/H109,"0")</f>
        <v>3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6.5250000000000002E-2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20</v>
      </c>
      <c r="V111" s="297">
        <f>IFERROR(SUM(V103:V109),"0")</f>
        <v>24.299999999999997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2"/>
      <c r="Y112" s="292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2"/>
      <c r="Y120" s="292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50</v>
      </c>
      <c r="V121" s="296">
        <f>IFERROR(IF(U121="",0,CEILING((U121/$H121),1)*$H121),"")</f>
        <v>56.699999999999996</v>
      </c>
      <c r="W121" s="37">
        <f>IFERROR(IF(V121=0,"",ROUNDUP(V121/H121,0)*0.02175),"")</f>
        <v>0.15225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6.1728395061728394</v>
      </c>
      <c r="V125" s="297">
        <f>IFERROR(V121/H121,"0")+IFERROR(V122/H122,"0")+IFERROR(V123/H123,"0")+IFERROR(V124/H124,"0")</f>
        <v>7</v>
      </c>
      <c r="W125" s="297">
        <f>IFERROR(IF(W121="",0,W121),"0")+IFERROR(IF(W122="",0,W122),"0")+IFERROR(IF(W123="",0,W123),"0")+IFERROR(IF(W124="",0,W124),"0")</f>
        <v>0.15225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50</v>
      </c>
      <c r="V126" s="297">
        <f>IFERROR(SUM(V121:V124),"0")</f>
        <v>56.699999999999996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2"/>
      <c r="Y129" s="292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2"/>
      <c r="Y136" s="292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2"/>
      <c r="Y156" s="292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2"/>
      <c r="Y161" s="292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0</v>
      </c>
      <c r="V179" s="297">
        <f>IFERROR(SUM(V162:V177),"0")</f>
        <v>0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2"/>
      <c r="Y180" s="292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100</v>
      </c>
      <c r="V184" s="296">
        <f t="shared" si="9"/>
        <v>105.3</v>
      </c>
      <c r="W184" s="37">
        <f>IFERROR(IF(V184=0,"",ROUNDUP(V184/H184,0)*0.02175),"")</f>
        <v>0.28275</v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12.345679012345679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13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0.28275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100</v>
      </c>
      <c r="V205" s="297">
        <f>IFERROR(SUM(V181:V203),"0")</f>
        <v>105.3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2"/>
      <c r="Y206" s="292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0</v>
      </c>
      <c r="V208" s="296">
        <f t="shared" si="11"/>
        <v>0</v>
      </c>
      <c r="W208" s="37" t="str">
        <f>IFERROR(IF(V208=0,"",ROUNDUP(V208/H208,0)*0.02175),"")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0</v>
      </c>
      <c r="V213" s="297">
        <f>IFERROR(V207/H207,"0")+IFERROR(V208/H208,"0")+IFERROR(V209/H209,"0")+IFERROR(V210/H210,"0")+IFERROR(V211/H211,"0")+IFERROR(V212/H212,"0")</f>
        <v>0</v>
      </c>
      <c r="W213" s="297">
        <f>IFERROR(IF(W207="",0,W207),"0")+IFERROR(IF(W208="",0,W208),"0")+IFERROR(IF(W209="",0,W209),"0")+IFERROR(IF(W210="",0,W210),"0")+IFERROR(IF(W211="",0,W211),"0")+IFERROR(IF(W212="",0,W212),"0")</f>
        <v>0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0</v>
      </c>
      <c r="V214" s="297">
        <f>IFERROR(SUM(V207:V212),"0")</f>
        <v>0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2"/>
      <c r="Y215" s="292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2"/>
      <c r="Y221" s="292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2"/>
      <c r="Y229" s="292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2"/>
      <c r="Y239" s="292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2"/>
      <c r="Y245" s="292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2"/>
      <c r="Y250" s="292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7</v>
      </c>
      <c r="V253" s="296">
        <f>IFERROR(IF(U253="",0,CEILING((U253/$H253),1)*$H253),"")</f>
        <v>7.5600000000000005</v>
      </c>
      <c r="W253" s="37">
        <f>IFERROR(IF(V253=0,"",ROUNDUP(V253/H253,0)*0.00753),"")</f>
        <v>2.2589999999999999E-2</v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2.7777777777777777</v>
      </c>
      <c r="V254" s="297">
        <f>IFERROR(V251/H251,"0")+IFERROR(V252/H252,"0")+IFERROR(V253/H253,"0")</f>
        <v>3</v>
      </c>
      <c r="W254" s="297">
        <f>IFERROR(IF(W251="",0,W251),"0")+IFERROR(IF(W252="",0,W252),"0")+IFERROR(IF(W253="",0,W253),"0")</f>
        <v>2.2589999999999999E-2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7</v>
      </c>
      <c r="V255" s="297">
        <f>IFERROR(SUM(V251:V253),"0")</f>
        <v>7.5600000000000005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2"/>
      <c r="Y256" s="292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2"/>
      <c r="Y260" s="292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2"/>
      <c r="Y266" s="292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400</v>
      </c>
      <c r="V268" s="296">
        <f t="shared" si="13"/>
        <v>405</v>
      </c>
      <c r="W268" s="37">
        <f>IFERROR(IF(V268=0,"",ROUNDUP(V268/H268,0)*0.02175),"")</f>
        <v>0.58724999999999994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40</v>
      </c>
      <c r="V269" s="296">
        <f t="shared" si="13"/>
        <v>45</v>
      </c>
      <c r="W269" s="37">
        <f>IFERROR(IF(V269=0,"",ROUNDUP(V269/H269,0)*0.02175),"")</f>
        <v>6.5250000000000002E-2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200</v>
      </c>
      <c r="V271" s="296">
        <f t="shared" si="13"/>
        <v>210</v>
      </c>
      <c r="W271" s="37">
        <f>IFERROR(IF(V271=0,"",ROUNDUP(V271/H271,0)*0.02175),"")</f>
        <v>0.30449999999999999</v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42.666666666666671</v>
      </c>
      <c r="V275" s="297">
        <f>IFERROR(V267/H267,"0")+IFERROR(V268/H268,"0")+IFERROR(V269/H269,"0")+IFERROR(V270/H270,"0")+IFERROR(V271/H271,"0")+IFERROR(V272/H272,"0")+IFERROR(V273/H273,"0")+IFERROR(V274/H274,"0")</f>
        <v>44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0.95699999999999996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640</v>
      </c>
      <c r="V276" s="297">
        <f>IFERROR(SUM(V267:V274),"0")</f>
        <v>660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2"/>
      <c r="Y277" s="292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0</v>
      </c>
      <c r="V278" s="296">
        <f>IFERROR(IF(U278="",0,CEILING((U278/$H278),1)*$H278),"")</f>
        <v>0</v>
      </c>
      <c r="W278" s="37" t="str">
        <f>IFERROR(IF(V278=0,"",ROUNDUP(V278/H278,0)*0.02175),"")</f>
        <v/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0</v>
      </c>
      <c r="V280" s="297">
        <f>IFERROR(V278/H278,"0")+IFERROR(V279/H279,"0")</f>
        <v>0</v>
      </c>
      <c r="W280" s="297">
        <f>IFERROR(IF(W278="",0,W278),"0")+IFERROR(IF(W279="",0,W279),"0")</f>
        <v>0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0</v>
      </c>
      <c r="V281" s="297">
        <f>IFERROR(SUM(V278:V279),"0")</f>
        <v>0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2"/>
      <c r="Y282" s="292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2"/>
      <c r="Y286" s="292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2"/>
      <c r="Y290" s="292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2"/>
      <c r="Y295" s="292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150</v>
      </c>
      <c r="V296" s="296">
        <f>IFERROR(IF(U296="",0,CEILING((U296/$H296),1)*$H296),"")</f>
        <v>156</v>
      </c>
      <c r="W296" s="37">
        <f>IFERROR(IF(V296=0,"",ROUNDUP(V296/H296,0)*0.02175),"")</f>
        <v>0.28275</v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12.5</v>
      </c>
      <c r="V300" s="297">
        <f>IFERROR(V296/H296,"0")+IFERROR(V297/H297,"0")+IFERROR(V298/H298,"0")+IFERROR(V299/H299,"0")</f>
        <v>13</v>
      </c>
      <c r="W300" s="297">
        <f>IFERROR(IF(W296="",0,W296),"0")+IFERROR(IF(W297="",0,W297),"0")+IFERROR(IF(W298="",0,W298),"0")+IFERROR(IF(W299="",0,W299),"0")</f>
        <v>0.28275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150</v>
      </c>
      <c r="V301" s="297">
        <f>IFERROR(SUM(V296:V299),"0")</f>
        <v>156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2"/>
      <c r="Y302" s="292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2"/>
      <c r="Y307" s="292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150</v>
      </c>
      <c r="V308" s="296">
        <f>IFERROR(IF(U308="",0,CEILING((U308/$H308),1)*$H308),"")</f>
        <v>156</v>
      </c>
      <c r="W308" s="37">
        <f>IFERROR(IF(V308=0,"",ROUNDUP(V308/H308,0)*0.02175),"")</f>
        <v>0.43499999999999994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100</v>
      </c>
      <c r="V310" s="296">
        <f>IFERROR(IF(U310="",0,CEILING((U310/$H310),1)*$H310),"")</f>
        <v>100.8</v>
      </c>
      <c r="W310" s="37">
        <f>IFERROR(IF(V310=0,"",ROUNDUP(V310/H310,0)*0.00753),"")</f>
        <v>0.31625999999999999</v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60.897435897435898</v>
      </c>
      <c r="V312" s="297">
        <f>IFERROR(V308/H308,"0")+IFERROR(V309/H309,"0")+IFERROR(V310/H310,"0")+IFERROR(V311/H311,"0")</f>
        <v>62</v>
      </c>
      <c r="W312" s="297">
        <f>IFERROR(IF(W308="",0,W308),"0")+IFERROR(IF(W309="",0,W309),"0")+IFERROR(IF(W310="",0,W310),"0")+IFERROR(IF(W311="",0,W311),"0")</f>
        <v>0.75125999999999993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250</v>
      </c>
      <c r="V313" s="297">
        <f>IFERROR(SUM(V308:V311),"0")</f>
        <v>256.8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2"/>
      <c r="Y314" s="292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2"/>
      <c r="Y320" s="292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2"/>
      <c r="Y325" s="292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5.6</v>
      </c>
      <c r="V330" s="296">
        <f t="shared" si="14"/>
        <v>8.4</v>
      </c>
      <c r="W330" s="37">
        <f>IFERROR(IF(V330=0,"",ROUNDUP(V330/H330,0)*0.00753),"")</f>
        <v>1.506E-2</v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5.6</v>
      </c>
      <c r="V332" s="296">
        <f t="shared" si="14"/>
        <v>8.4</v>
      </c>
      <c r="W332" s="37">
        <f>IFERROR(IF(V332=0,"",ROUNDUP(V332/H332,0)*0.00753),"")</f>
        <v>1.506E-2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2.6666666666666665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4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3.0120000000000001E-2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11.2</v>
      </c>
      <c r="V338" s="297">
        <f>IFERROR(SUM(V326:V336),"0")</f>
        <v>16.8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2"/>
      <c r="Y339" s="292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2"/>
      <c r="Y346" s="292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2"/>
      <c r="Y351" s="292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2"/>
      <c r="Y356" s="292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8</v>
      </c>
      <c r="V357" s="296">
        <f>IFERROR(IF(U357="",0,CEILING((U357/$H357),1)*$H357),"")</f>
        <v>8.4</v>
      </c>
      <c r="W357" s="37">
        <f>IFERROR(IF(V357=0,"",ROUNDUP(V357/H357,0)*0.00753),"")</f>
        <v>1.506E-2</v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1.9047619047619047</v>
      </c>
      <c r="V362" s="297">
        <f>IFERROR(V357/H357,"0")+IFERROR(V358/H358,"0")+IFERROR(V359/H359,"0")+IFERROR(V360/H360,"0")+IFERROR(V361/H361,"0")</f>
        <v>2</v>
      </c>
      <c r="W362" s="297">
        <f>IFERROR(IF(W357="",0,W357),"0")+IFERROR(IF(W358="",0,W358),"0")+IFERROR(IF(W359="",0,W359),"0")+IFERROR(IF(W360="",0,W360),"0")+IFERROR(IF(W361="",0,W361),"0")</f>
        <v>1.506E-2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8</v>
      </c>
      <c r="V363" s="297">
        <f>IFERROR(SUM(V357:V361),"0")</f>
        <v>8.4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2"/>
      <c r="Y366" s="292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0</v>
      </c>
      <c r="V378" s="297">
        <f>IFERROR(SUM(V367:V376),"0")</f>
        <v>0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2"/>
      <c r="Y379" s="292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2"/>
      <c r="Y384" s="292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0</v>
      </c>
      <c r="V386" s="296">
        <f t="shared" si="16"/>
        <v>0</v>
      </c>
      <c r="W386" s="37" t="str">
        <f>IFERROR(IF(V386=0,"",ROUNDUP(V386/H386,0)*0.01196),"")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12</v>
      </c>
      <c r="V387" s="296">
        <f t="shared" si="16"/>
        <v>15.84</v>
      </c>
      <c r="W387" s="37">
        <f>IFERROR(IF(V387=0,"",ROUNDUP(V387/H387,0)*0.01196),"")</f>
        <v>3.5880000000000002E-2</v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2.2727272727272725</v>
      </c>
      <c r="V391" s="297">
        <f>IFERROR(V385/H385,"0")+IFERROR(V386/H386,"0")+IFERROR(V387/H387,"0")+IFERROR(V388/H388,"0")+IFERROR(V389/H389,"0")+IFERROR(V390/H390,"0")</f>
        <v>3</v>
      </c>
      <c r="W391" s="297">
        <f>IFERROR(IF(W385="",0,W385),"0")+IFERROR(IF(W386="",0,W386),"0")+IFERROR(IF(W387="",0,W387),"0")+IFERROR(IF(W388="",0,W388),"0")+IFERROR(IF(W389="",0,W389),"0")+IFERROR(IF(W390="",0,W390),"0")</f>
        <v>3.5880000000000002E-2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12</v>
      </c>
      <c r="V392" s="297">
        <f>IFERROR(SUM(V385:V390),"0")</f>
        <v>15.84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2"/>
      <c r="Y393" s="292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2"/>
      <c r="Y400" s="292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2"/>
      <c r="Y405" s="292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2"/>
      <c r="Y410" s="292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2"/>
      <c r="Y415" s="292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2048.1999999999998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2125.5000000000005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2150.4920605320608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2231.8100000000009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4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4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2250.4920605320608</v>
      </c>
      <c r="V424" s="297">
        <f>GrossWeightTotalR+PalletQtyTotalR*25</f>
        <v>2331.8100000000009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258.34035717369045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268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4.3090299999999999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93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93" t="s">
        <v>550</v>
      </c>
      <c r="P428" s="293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105.30000000000001</v>
      </c>
      <c r="D431" s="47">
        <f>IFERROR(V56*1,"0")+IFERROR(V57*1,"0")+IFERROR(V58*1,"0")</f>
        <v>392.40000000000003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344.40000000000003</v>
      </c>
      <c r="F431" s="47">
        <f>IFERROR(V121*1,"0")+IFERROR(V122*1,"0")+IFERROR(V123*1,"0")+IFERROR(V124*1,"0")</f>
        <v>56.699999999999996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105.3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7.5600000000000005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660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412.8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16.8</v>
      </c>
      <c r="N431" s="47">
        <f>IFERROR(V352*1,"0")+IFERROR(V353*1,"0")+IFERROR(V357*1,"0")+IFERROR(V358*1,"0")+IFERROR(V359*1,"0")+IFERROR(V360*1,"0")+IFERROR(V361*1,"0")</f>
        <v>8.4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15.84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2023-07-31T11:00:28Z</dcterms:modified>
</cp:coreProperties>
</file>