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2" i="1"/>
  <c r="U441" i="1"/>
  <c r="V440" i="1"/>
  <c r="W440" i="1" s="1"/>
  <c r="V439" i="1"/>
  <c r="W439" i="1" s="1"/>
  <c r="V438" i="1"/>
  <c r="U436" i="1"/>
  <c r="V435" i="1"/>
  <c r="U435" i="1"/>
  <c r="W434" i="1"/>
  <c r="V434" i="1"/>
  <c r="W433" i="1"/>
  <c r="W435" i="1" s="1"/>
  <c r="V433" i="1"/>
  <c r="V436" i="1" s="1"/>
  <c r="U431" i="1"/>
  <c r="U430" i="1"/>
  <c r="V429" i="1"/>
  <c r="W429" i="1" s="1"/>
  <c r="V428" i="1"/>
  <c r="U426" i="1"/>
  <c r="V425" i="1"/>
  <c r="U425" i="1"/>
  <c r="W424" i="1"/>
  <c r="V424" i="1"/>
  <c r="W423" i="1"/>
  <c r="W425" i="1" s="1"/>
  <c r="V423" i="1"/>
  <c r="P453" i="1" s="1"/>
  <c r="V419" i="1"/>
  <c r="U419" i="1"/>
  <c r="U418" i="1"/>
  <c r="V417" i="1"/>
  <c r="W417" i="1" s="1"/>
  <c r="M417" i="1"/>
  <c r="W416" i="1"/>
  <c r="V416" i="1"/>
  <c r="M416" i="1"/>
  <c r="U414" i="1"/>
  <c r="U413" i="1"/>
  <c r="W412" i="1"/>
  <c r="V412" i="1"/>
  <c r="V411" i="1"/>
  <c r="W411" i="1" s="1"/>
  <c r="W410" i="1"/>
  <c r="V410" i="1"/>
  <c r="V409" i="1"/>
  <c r="W409" i="1" s="1"/>
  <c r="M409" i="1"/>
  <c r="V408" i="1"/>
  <c r="W408" i="1" s="1"/>
  <c r="M408" i="1"/>
  <c r="W407" i="1"/>
  <c r="W413" i="1" s="1"/>
  <c r="V407" i="1"/>
  <c r="M407" i="1"/>
  <c r="U405" i="1"/>
  <c r="U404" i="1"/>
  <c r="W403" i="1"/>
  <c r="V403" i="1"/>
  <c r="V402" i="1"/>
  <c r="V404" i="1" s="1"/>
  <c r="M402" i="1"/>
  <c r="U400" i="1"/>
  <c r="U399" i="1"/>
  <c r="V398" i="1"/>
  <c r="W398" i="1" s="1"/>
  <c r="W397" i="1"/>
  <c r="V397" i="1"/>
  <c r="M397" i="1"/>
  <c r="V396" i="1"/>
  <c r="W396" i="1" s="1"/>
  <c r="V395" i="1"/>
  <c r="W395" i="1" s="1"/>
  <c r="V394" i="1"/>
  <c r="W394" i="1" s="1"/>
  <c r="V393" i="1"/>
  <c r="W393" i="1" s="1"/>
  <c r="M393" i="1"/>
  <c r="W392" i="1"/>
  <c r="V392" i="1"/>
  <c r="M392" i="1"/>
  <c r="V391" i="1"/>
  <c r="W391" i="1" s="1"/>
  <c r="V390" i="1"/>
  <c r="W390" i="1" s="1"/>
  <c r="M390" i="1"/>
  <c r="W389" i="1"/>
  <c r="V389" i="1"/>
  <c r="O453" i="1" s="1"/>
  <c r="M389" i="1"/>
  <c r="V385" i="1"/>
  <c r="U385" i="1"/>
  <c r="V384" i="1"/>
  <c r="U384" i="1"/>
  <c r="W383" i="1"/>
  <c r="W384" i="1" s="1"/>
  <c r="V383" i="1"/>
  <c r="U381" i="1"/>
  <c r="U380" i="1"/>
  <c r="V379" i="1"/>
  <c r="U377" i="1"/>
  <c r="U376" i="1"/>
  <c r="V375" i="1"/>
  <c r="W375" i="1" s="1"/>
  <c r="W374" i="1"/>
  <c r="V374" i="1"/>
  <c r="M374" i="1"/>
  <c r="V373" i="1"/>
  <c r="W373" i="1" s="1"/>
  <c r="M373" i="1"/>
  <c r="V372" i="1"/>
  <c r="W372" i="1" s="1"/>
  <c r="M372" i="1"/>
  <c r="V371" i="1"/>
  <c r="V377" i="1" s="1"/>
  <c r="M371" i="1"/>
  <c r="V369" i="1"/>
  <c r="U369" i="1"/>
  <c r="V368" i="1"/>
  <c r="U368" i="1"/>
  <c r="V367" i="1"/>
  <c r="W367" i="1" s="1"/>
  <c r="M367" i="1"/>
  <c r="W366" i="1"/>
  <c r="V366" i="1"/>
  <c r="N453" i="1" s="1"/>
  <c r="M366" i="1"/>
  <c r="V363" i="1"/>
  <c r="U363" i="1"/>
  <c r="V362" i="1"/>
  <c r="U362" i="1"/>
  <c r="W361" i="1"/>
  <c r="W362" i="1" s="1"/>
  <c r="V361" i="1"/>
  <c r="U359" i="1"/>
  <c r="U358" i="1"/>
  <c r="V357" i="1"/>
  <c r="W357" i="1" s="1"/>
  <c r="V356" i="1"/>
  <c r="W356" i="1" s="1"/>
  <c r="V355" i="1"/>
  <c r="U353" i="1"/>
  <c r="V352" i="1"/>
  <c r="U352" i="1"/>
  <c r="V351" i="1"/>
  <c r="V353" i="1" s="1"/>
  <c r="U349" i="1"/>
  <c r="U348" i="1"/>
  <c r="V347" i="1"/>
  <c r="W347" i="1" s="1"/>
  <c r="M347" i="1"/>
  <c r="W346" i="1"/>
  <c r="V346" i="1"/>
  <c r="M346" i="1"/>
  <c r="V345" i="1"/>
  <c r="W345" i="1" s="1"/>
  <c r="V344" i="1"/>
  <c r="W344" i="1" s="1"/>
  <c r="W348" i="1" s="1"/>
  <c r="M344" i="1"/>
  <c r="U342" i="1"/>
  <c r="U341" i="1"/>
  <c r="V340" i="1"/>
  <c r="W340" i="1" s="1"/>
  <c r="M340" i="1"/>
  <c r="W339" i="1"/>
  <c r="V339" i="1"/>
  <c r="M339" i="1"/>
  <c r="V338" i="1"/>
  <c r="W338" i="1" s="1"/>
  <c r="M338" i="1"/>
  <c r="V337" i="1"/>
  <c r="W337" i="1" s="1"/>
  <c r="M337" i="1"/>
  <c r="V336" i="1"/>
  <c r="W336" i="1" s="1"/>
  <c r="M336" i="1"/>
  <c r="W335" i="1"/>
  <c r="V335" i="1"/>
  <c r="M335" i="1"/>
  <c r="V334" i="1"/>
  <c r="W334" i="1" s="1"/>
  <c r="M334" i="1"/>
  <c r="V333" i="1"/>
  <c r="W333" i="1" s="1"/>
  <c r="W332" i="1"/>
  <c r="V332" i="1"/>
  <c r="V331" i="1"/>
  <c r="W331" i="1" s="1"/>
  <c r="W330" i="1"/>
  <c r="V330" i="1"/>
  <c r="V329" i="1"/>
  <c r="W329" i="1" s="1"/>
  <c r="W328" i="1"/>
  <c r="V328" i="1"/>
  <c r="U326" i="1"/>
  <c r="U325" i="1"/>
  <c r="V324" i="1"/>
  <c r="W324" i="1" s="1"/>
  <c r="V323" i="1"/>
  <c r="M323" i="1"/>
  <c r="V319" i="1"/>
  <c r="U319" i="1"/>
  <c r="V318" i="1"/>
  <c r="U318" i="1"/>
  <c r="V317" i="1"/>
  <c r="W317" i="1" s="1"/>
  <c r="W318" i="1" s="1"/>
  <c r="U315" i="1"/>
  <c r="U314" i="1"/>
  <c r="W313" i="1"/>
  <c r="V313" i="1"/>
  <c r="V312" i="1"/>
  <c r="W312" i="1" s="1"/>
  <c r="M312" i="1"/>
  <c r="V311" i="1"/>
  <c r="W311" i="1" s="1"/>
  <c r="V310" i="1"/>
  <c r="M310" i="1"/>
  <c r="U308" i="1"/>
  <c r="U307" i="1"/>
  <c r="V306" i="1"/>
  <c r="W306" i="1" s="1"/>
  <c r="M306" i="1"/>
  <c r="V305" i="1"/>
  <c r="M305" i="1"/>
  <c r="U303" i="1"/>
  <c r="V302" i="1"/>
  <c r="U302" i="1"/>
  <c r="V301" i="1"/>
  <c r="W301" i="1" s="1"/>
  <c r="M301" i="1"/>
  <c r="V300" i="1"/>
  <c r="W300" i="1" s="1"/>
  <c r="V299" i="1"/>
  <c r="W299" i="1" s="1"/>
  <c r="M299" i="1"/>
  <c r="V298" i="1"/>
  <c r="L453" i="1" s="1"/>
  <c r="M298" i="1"/>
  <c r="U295" i="1"/>
  <c r="V294" i="1"/>
  <c r="U294" i="1"/>
  <c r="V293" i="1"/>
  <c r="V295" i="1" s="1"/>
  <c r="M293" i="1"/>
  <c r="U291" i="1"/>
  <c r="V290" i="1"/>
  <c r="U290" i="1"/>
  <c r="V289" i="1"/>
  <c r="V291" i="1" s="1"/>
  <c r="M289" i="1"/>
  <c r="U287" i="1"/>
  <c r="V286" i="1"/>
  <c r="U286" i="1"/>
  <c r="V285" i="1"/>
  <c r="V287" i="1" s="1"/>
  <c r="M285" i="1"/>
  <c r="U283" i="1"/>
  <c r="U282" i="1"/>
  <c r="V281" i="1"/>
  <c r="W281" i="1" s="1"/>
  <c r="M281" i="1"/>
  <c r="V280" i="1"/>
  <c r="V283" i="1" s="1"/>
  <c r="M280" i="1"/>
  <c r="U278" i="1"/>
  <c r="U277" i="1"/>
  <c r="V276" i="1"/>
  <c r="W276" i="1" s="1"/>
  <c r="M276" i="1"/>
  <c r="W275" i="1"/>
  <c r="V275" i="1"/>
  <c r="M275" i="1"/>
  <c r="V274" i="1"/>
  <c r="W274" i="1" s="1"/>
  <c r="V273" i="1"/>
  <c r="W273" i="1" s="1"/>
  <c r="M273" i="1"/>
  <c r="W272" i="1"/>
  <c r="V272" i="1"/>
  <c r="M272" i="1"/>
  <c r="V271" i="1"/>
  <c r="W271" i="1" s="1"/>
  <c r="M271" i="1"/>
  <c r="V270" i="1"/>
  <c r="W270" i="1" s="1"/>
  <c r="M270" i="1"/>
  <c r="V269" i="1"/>
  <c r="M269" i="1"/>
  <c r="V265" i="1"/>
  <c r="U265" i="1"/>
  <c r="V264" i="1"/>
  <c r="U264" i="1"/>
  <c r="V263" i="1"/>
  <c r="W263" i="1" s="1"/>
  <c r="W264" i="1" s="1"/>
  <c r="M263" i="1"/>
  <c r="V261" i="1"/>
  <c r="U261" i="1"/>
  <c r="V260" i="1"/>
  <c r="U260" i="1"/>
  <c r="V259" i="1"/>
  <c r="W259" i="1" s="1"/>
  <c r="W260" i="1" s="1"/>
  <c r="M259" i="1"/>
  <c r="U257" i="1"/>
  <c r="U256" i="1"/>
  <c r="V255" i="1"/>
  <c r="W255" i="1" s="1"/>
  <c r="M255" i="1"/>
  <c r="W254" i="1"/>
  <c r="V254" i="1"/>
  <c r="M254" i="1"/>
  <c r="V253" i="1"/>
  <c r="M253" i="1"/>
  <c r="U251" i="1"/>
  <c r="U250" i="1"/>
  <c r="V249" i="1"/>
  <c r="W249" i="1" s="1"/>
  <c r="M249" i="1"/>
  <c r="V248" i="1"/>
  <c r="V250" i="1" s="1"/>
  <c r="M248" i="1"/>
  <c r="U245" i="1"/>
  <c r="V244" i="1"/>
  <c r="U244" i="1"/>
  <c r="V243" i="1"/>
  <c r="W243" i="1" s="1"/>
  <c r="M243" i="1"/>
  <c r="V242" i="1"/>
  <c r="V245" i="1" s="1"/>
  <c r="M242" i="1"/>
  <c r="U240" i="1"/>
  <c r="U239" i="1"/>
  <c r="V238" i="1"/>
  <c r="W238" i="1" s="1"/>
  <c r="M238" i="1"/>
  <c r="W237" i="1"/>
  <c r="V237" i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U229" i="1"/>
  <c r="U228" i="1"/>
  <c r="V227" i="1"/>
  <c r="W227" i="1" s="1"/>
  <c r="M227" i="1"/>
  <c r="V226" i="1"/>
  <c r="W226" i="1" s="1"/>
  <c r="W225" i="1"/>
  <c r="V225" i="1"/>
  <c r="V224" i="1"/>
  <c r="V228" i="1" s="1"/>
  <c r="M224" i="1"/>
  <c r="U222" i="1"/>
  <c r="U221" i="1"/>
  <c r="V220" i="1"/>
  <c r="W220" i="1" s="1"/>
  <c r="M220" i="1"/>
  <c r="V219" i="1"/>
  <c r="W219" i="1" s="1"/>
  <c r="V218" i="1"/>
  <c r="V221" i="1" s="1"/>
  <c r="U216" i="1"/>
  <c r="V215" i="1"/>
  <c r="U215" i="1"/>
  <c r="V214" i="1"/>
  <c r="W214" i="1" s="1"/>
  <c r="W213" i="1"/>
  <c r="V213" i="1"/>
  <c r="V212" i="1"/>
  <c r="W212" i="1" s="1"/>
  <c r="W211" i="1"/>
  <c r="V211" i="1"/>
  <c r="M211" i="1"/>
  <c r="V210" i="1"/>
  <c r="W210" i="1" s="1"/>
  <c r="M210" i="1"/>
  <c r="V209" i="1"/>
  <c r="V216" i="1" s="1"/>
  <c r="M209" i="1"/>
  <c r="U207" i="1"/>
  <c r="U206" i="1"/>
  <c r="V205" i="1"/>
  <c r="W205" i="1" s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V195" i="1"/>
  <c r="W195" i="1" s="1"/>
  <c r="W194" i="1"/>
  <c r="V194" i="1"/>
  <c r="V193" i="1"/>
  <c r="W193" i="1" s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V183" i="1"/>
  <c r="V207" i="1" s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V164" i="1"/>
  <c r="M164" i="1"/>
  <c r="U162" i="1"/>
  <c r="V161" i="1"/>
  <c r="U161" i="1"/>
  <c r="W160" i="1"/>
  <c r="V160" i="1"/>
  <c r="W159" i="1"/>
  <c r="V159" i="1"/>
  <c r="V162" i="1" s="1"/>
  <c r="W158" i="1"/>
  <c r="W161" i="1" s="1"/>
  <c r="V158" i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W138" i="1"/>
  <c r="W155" i="1" s="1"/>
  <c r="V138" i="1"/>
  <c r="V156" i="1" s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W122" i="1"/>
  <c r="W126" i="1" s="1"/>
  <c r="V122" i="1"/>
  <c r="V126" i="1" s="1"/>
  <c r="M122" i="1"/>
  <c r="U119" i="1"/>
  <c r="U118" i="1"/>
  <c r="V117" i="1"/>
  <c r="W117" i="1" s="1"/>
  <c r="W116" i="1"/>
  <c r="V116" i="1"/>
  <c r="V115" i="1"/>
  <c r="W115" i="1" s="1"/>
  <c r="M115" i="1"/>
  <c r="V114" i="1"/>
  <c r="M114" i="1"/>
  <c r="V112" i="1"/>
  <c r="U112" i="1"/>
  <c r="U111" i="1"/>
  <c r="W110" i="1"/>
  <c r="V110" i="1"/>
  <c r="M110" i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W111" i="1" s="1"/>
  <c r="V104" i="1"/>
  <c r="V111" i="1" s="1"/>
  <c r="U102" i="1"/>
  <c r="U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W101" i="1" s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W83" i="1"/>
  <c r="V83" i="1"/>
  <c r="V89" i="1" s="1"/>
  <c r="M83" i="1"/>
  <c r="U81" i="1"/>
  <c r="U80" i="1"/>
  <c r="W79" i="1"/>
  <c r="V79" i="1"/>
  <c r="M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V63" i="1"/>
  <c r="V80" i="1" s="1"/>
  <c r="M63" i="1"/>
  <c r="U60" i="1"/>
  <c r="U59" i="1"/>
  <c r="V58" i="1"/>
  <c r="W58" i="1" s="1"/>
  <c r="W57" i="1"/>
  <c r="V57" i="1"/>
  <c r="M57" i="1"/>
  <c r="V56" i="1"/>
  <c r="D453" i="1" s="1"/>
  <c r="M56" i="1"/>
  <c r="U53" i="1"/>
  <c r="U52" i="1"/>
  <c r="V51" i="1"/>
  <c r="W51" i="1" s="1"/>
  <c r="M51" i="1"/>
  <c r="V50" i="1"/>
  <c r="V53" i="1" s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2" i="1" s="1"/>
  <c r="M26" i="1"/>
  <c r="U24" i="1"/>
  <c r="U23" i="1"/>
  <c r="V22" i="1"/>
  <c r="V23" i="1" s="1"/>
  <c r="H10" i="1"/>
  <c r="A9" i="1"/>
  <c r="A10" i="1" s="1"/>
  <c r="D7" i="1"/>
  <c r="N6" i="1"/>
  <c r="M2" i="1"/>
  <c r="V282" i="1" l="1"/>
  <c r="U446" i="1"/>
  <c r="W37" i="1"/>
  <c r="W89" i="1"/>
  <c r="F9" i="1"/>
  <c r="F10" i="1"/>
  <c r="U447" i="1"/>
  <c r="V24" i="1"/>
  <c r="W50" i="1"/>
  <c r="W52" i="1" s="1"/>
  <c r="W63" i="1"/>
  <c r="W80" i="1" s="1"/>
  <c r="V90" i="1"/>
  <c r="V102" i="1"/>
  <c r="V119" i="1"/>
  <c r="W114" i="1"/>
  <c r="W118" i="1" s="1"/>
  <c r="W180" i="1"/>
  <c r="K453" i="1"/>
  <c r="V307" i="1"/>
  <c r="V349" i="1"/>
  <c r="V399" i="1"/>
  <c r="W418" i="1"/>
  <c r="H9" i="1"/>
  <c r="V52" i="1"/>
  <c r="V60" i="1"/>
  <c r="V101" i="1"/>
  <c r="V118" i="1"/>
  <c r="F453" i="1"/>
  <c r="G453" i="1"/>
  <c r="V134" i="1"/>
  <c r="W131" i="1"/>
  <c r="W134" i="1" s="1"/>
  <c r="H453" i="1"/>
  <c r="V155" i="1"/>
  <c r="V181" i="1"/>
  <c r="I453" i="1"/>
  <c r="V239" i="1"/>
  <c r="W232" i="1"/>
  <c r="W239" i="1" s="1"/>
  <c r="V325" i="1"/>
  <c r="V342" i="1"/>
  <c r="V358" i="1"/>
  <c r="V359" i="1"/>
  <c r="W355" i="1"/>
  <c r="W358" i="1" s="1"/>
  <c r="V376" i="1"/>
  <c r="V430" i="1"/>
  <c r="V441" i="1"/>
  <c r="V442" i="1"/>
  <c r="W438" i="1"/>
  <c r="W441" i="1" s="1"/>
  <c r="J9" i="1"/>
  <c r="V445" i="1"/>
  <c r="B453" i="1"/>
  <c r="V444" i="1"/>
  <c r="V33" i="1"/>
  <c r="V59" i="1"/>
  <c r="V240" i="1"/>
  <c r="V256" i="1"/>
  <c r="W253" i="1"/>
  <c r="W256" i="1" s="1"/>
  <c r="V257" i="1"/>
  <c r="V278" i="1"/>
  <c r="W22" i="1"/>
  <c r="W23" i="1" s="1"/>
  <c r="U443" i="1"/>
  <c r="W26" i="1"/>
  <c r="W32" i="1" s="1"/>
  <c r="C453" i="1"/>
  <c r="W56" i="1"/>
  <c r="W59" i="1" s="1"/>
  <c r="E453" i="1"/>
  <c r="V81" i="1"/>
  <c r="V127" i="1"/>
  <c r="V135" i="1"/>
  <c r="V206" i="1"/>
  <c r="V222" i="1"/>
  <c r="W218" i="1"/>
  <c r="W221" i="1" s="1"/>
  <c r="V314" i="1"/>
  <c r="V315" i="1"/>
  <c r="W310" i="1"/>
  <c r="W314" i="1" s="1"/>
  <c r="W341" i="1"/>
  <c r="W368" i="1"/>
  <c r="V380" i="1"/>
  <c r="V381" i="1"/>
  <c r="W379" i="1"/>
  <c r="W380" i="1" s="1"/>
  <c r="W399" i="1"/>
  <c r="V180" i="1"/>
  <c r="V277" i="1"/>
  <c r="V341" i="1"/>
  <c r="V348" i="1"/>
  <c r="V405" i="1"/>
  <c r="V414" i="1"/>
  <c r="V418" i="1"/>
  <c r="V426" i="1"/>
  <c r="M453" i="1"/>
  <c r="W183" i="1"/>
  <c r="W206" i="1" s="1"/>
  <c r="W209" i="1"/>
  <c r="W215" i="1" s="1"/>
  <c r="W224" i="1"/>
  <c r="W228" i="1" s="1"/>
  <c r="V229" i="1"/>
  <c r="W248" i="1"/>
  <c r="W250" i="1" s="1"/>
  <c r="V251" i="1"/>
  <c r="W285" i="1"/>
  <c r="W286" i="1" s="1"/>
  <c r="W289" i="1"/>
  <c r="W290" i="1" s="1"/>
  <c r="W293" i="1"/>
  <c r="W294" i="1" s="1"/>
  <c r="W298" i="1"/>
  <c r="W302" i="1" s="1"/>
  <c r="W305" i="1"/>
  <c r="W307" i="1" s="1"/>
  <c r="V308" i="1"/>
  <c r="V326" i="1"/>
  <c r="W351" i="1"/>
  <c r="W352" i="1" s="1"/>
  <c r="W402" i="1"/>
  <c r="W404" i="1" s="1"/>
  <c r="V413" i="1"/>
  <c r="V431" i="1"/>
  <c r="J453" i="1"/>
  <c r="W242" i="1"/>
  <c r="W244" i="1" s="1"/>
  <c r="W269" i="1"/>
  <c r="W277" i="1" s="1"/>
  <c r="W280" i="1"/>
  <c r="W282" i="1" s="1"/>
  <c r="V303" i="1"/>
  <c r="W323" i="1"/>
  <c r="W325" i="1" s="1"/>
  <c r="W371" i="1"/>
  <c r="W376" i="1" s="1"/>
  <c r="V400" i="1"/>
  <c r="W428" i="1"/>
  <c r="W430" i="1" s="1"/>
  <c r="V447" i="1" l="1"/>
  <c r="V446" i="1"/>
  <c r="W448" i="1"/>
  <c r="V443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<sst xmlns="http://schemas.openxmlformats.org/spreadsheetml/2006/main" count="1743" uniqueCount="717">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</sst>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419" zoomScaleNormal="100" zoomScaleSheetLayoutView="100" workbookViewId="0">
      <selection activeCell="U443" sqref="U44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45144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7"/>
      <c r="C6" s="328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Воскресенье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24"/>
      <c r="R8" s="330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31.5</v>
      </c>
      <c r="V51" s="306">
        <f>IFERROR(IF(U51="",0,CEILING((U51/$H51),1)*$H51),"")</f>
        <v>32.400000000000006</v>
      </c>
      <c r="W51" s="37">
        <f>IFERROR(IF(V51=0,"",ROUNDUP(V51/H51,0)*0.00753),"")</f>
        <v>9.0359999999999996E-2</v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11.666666666666666</v>
      </c>
      <c r="V52" s="307">
        <f>IFERROR(V50/H50,"0")+IFERROR(V51/H51,"0")</f>
        <v>12.000000000000002</v>
      </c>
      <c r="W52" s="307">
        <f>IFERROR(IF(W50="",0,W50),"0")+IFERROR(IF(W51="",0,W51),"0")</f>
        <v>9.0359999999999996E-2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31.5</v>
      </c>
      <c r="V53" s="307">
        <f>IFERROR(SUM(V50:V51),"0")</f>
        <v>32.400000000000006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300</v>
      </c>
      <c r="V56" s="306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720</v>
      </c>
      <c r="V57" s="306">
        <f>IFERROR(IF(U57="",0,CEILING((U57/$H57),1)*$H57),"")</f>
        <v>720</v>
      </c>
      <c r="W57" s="37">
        <f>IFERROR(IF(V57=0,"",ROUNDUP(V57/H57,0)*0.00937),"")</f>
        <v>1.4992000000000001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187.77777777777777</v>
      </c>
      <c r="V59" s="307">
        <f>IFERROR(V56/H56,"0")+IFERROR(V57/H57,"0")+IFERROR(V58/H58,"0")</f>
        <v>188</v>
      </c>
      <c r="W59" s="307">
        <f>IFERROR(IF(W56="",0,W56),"0")+IFERROR(IF(W57="",0,W57),"0")+IFERROR(IF(W58="",0,W58),"0")</f>
        <v>2.1082000000000001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1020</v>
      </c>
      <c r="V60" s="307">
        <f>IFERROR(SUM(V56:V58),"0")</f>
        <v>1022.4000000000001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200</v>
      </c>
      <c r="V65" s="306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50</v>
      </c>
      <c r="V66" s="306">
        <f t="shared" si="2"/>
        <v>54</v>
      </c>
      <c r="W66" s="37">
        <f>IFERROR(IF(V66=0,"",ROUNDUP(V66/H66,0)*0.02175),"")</f>
        <v>0.10874999999999999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120</v>
      </c>
      <c r="V69" s="306">
        <f t="shared" si="2"/>
        <v>120</v>
      </c>
      <c r="W69" s="37">
        <f t="shared" ref="W69:W75" si="3">IFERROR(IF(V69=0,"",ROUNDUP(V69/H69,0)*0.00937),"")</f>
        <v>0.28110000000000002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360</v>
      </c>
      <c r="V75" s="306">
        <f t="shared" si="2"/>
        <v>360</v>
      </c>
      <c r="W75" s="37">
        <f t="shared" si="3"/>
        <v>0.74960000000000004</v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45</v>
      </c>
      <c r="V76" s="306">
        <f t="shared" si="2"/>
        <v>45.900000000000006</v>
      </c>
      <c r="W76" s="37">
        <f>IFERROR(IF(V76=0,"",ROUNDUP(V76/H76,0)*0.00753),"")</f>
        <v>0.12801000000000001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450</v>
      </c>
      <c r="V78" s="306">
        <f t="shared" si="2"/>
        <v>450</v>
      </c>
      <c r="W78" s="37">
        <f>IFERROR(IF(V78=0,"",ROUNDUP(V78/H78,0)*0.00937),"")</f>
        <v>0.93699999999999994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249.81481481481481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251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2.6177099999999998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1225</v>
      </c>
      <c r="V81" s="307">
        <f>IFERROR(SUM(V63:V79),"0")</f>
        <v>1235.0999999999999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100</v>
      </c>
      <c r="V104" s="306">
        <f t="shared" ref="V104:V110" si="6">IFERROR(IF(U104="",0,CEILING((U104/$H104),1)*$H104),"")</f>
        <v>105.3</v>
      </c>
      <c r="W104" s="37">
        <f>IFERROR(IF(V104=0,"",ROUNDUP(V104/H104,0)*0.02175),"")</f>
        <v>0.28275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50</v>
      </c>
      <c r="V105" s="306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25</v>
      </c>
      <c r="V110" s="306">
        <f t="shared" si="6"/>
        <v>27</v>
      </c>
      <c r="W110" s="37">
        <f>IFERROR(IF(V110=0,"",ROUNDUP(V110/H110,0)*0.00753),"")</f>
        <v>6.7769999999999997E-2</v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26.851851851851855</v>
      </c>
      <c r="V111" s="307">
        <f>IFERROR(V104/H104,"0")+IFERROR(V105/H105,"0")+IFERROR(V106/H106,"0")+IFERROR(V107/H107,"0")+IFERROR(V108/H108,"0")+IFERROR(V109/H109,"0")+IFERROR(V110/H110,"0")</f>
        <v>29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0.50276999999999994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175</v>
      </c>
      <c r="V112" s="307">
        <f>IFERROR(SUM(V104:V110),"0")</f>
        <v>189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70</v>
      </c>
      <c r="V115" s="306">
        <f>IFERROR(IF(U115="",0,CEILING((U115/$H115),1)*$H115),"")</f>
        <v>70.2</v>
      </c>
      <c r="W115" s="37">
        <f>IFERROR(IF(V115=0,"",ROUNDUP(V115/H115,0)*0.02175),"")</f>
        <v>0.19574999999999998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8.9743589743589745</v>
      </c>
      <c r="V118" s="307">
        <f>IFERROR(V114/H114,"0")+IFERROR(V115/H115,"0")+IFERROR(V116/H116,"0")+IFERROR(V117/H117,"0")</f>
        <v>9</v>
      </c>
      <c r="W118" s="307">
        <f>IFERROR(IF(W114="",0,W114),"0")+IFERROR(IF(W115="",0,W115),"0")+IFERROR(IF(W116="",0,W116),"0")+IFERROR(IF(W117="",0,W117),"0")</f>
        <v>0.19574999999999998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70</v>
      </c>
      <c r="V119" s="307">
        <f>IFERROR(SUM(V114:V117),"0")</f>
        <v>70.2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600</v>
      </c>
      <c r="V122" s="306">
        <f>IFERROR(IF(U122="",0,CEILING((U122/$H122),1)*$H122),"")</f>
        <v>607.5</v>
      </c>
      <c r="W122" s="37">
        <f>IFERROR(IF(V122=0,"",ROUNDUP(V122/H122,0)*0.02175),"")</f>
        <v>1.6312499999999999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74.074074074074076</v>
      </c>
      <c r="V126" s="307">
        <f>IFERROR(V122/H122,"0")+IFERROR(V123/H123,"0")+IFERROR(V124/H124,"0")+IFERROR(V125/H125,"0")</f>
        <v>75</v>
      </c>
      <c r="W126" s="307">
        <f>IFERROR(IF(W122="",0,W122),"0")+IFERROR(IF(W123="",0,W123),"0")+IFERROR(IF(W124="",0,W124),"0")+IFERROR(IF(W125="",0,W125),"0")</f>
        <v>1.6312499999999999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600</v>
      </c>
      <c r="V127" s="307">
        <f>IFERROR(SUM(V122:V125),"0")</f>
        <v>607.5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100</v>
      </c>
      <c r="V166" s="306">
        <f t="shared" si="8"/>
        <v>100.80000000000001</v>
      </c>
      <c r="W166" s="37">
        <f>IFERROR(IF(V166=0,"",ROUNDUP(V166/H166,0)*0.00753),"")</f>
        <v>0.18071999999999999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30</v>
      </c>
      <c r="V168" s="306">
        <f t="shared" si="8"/>
        <v>33.6</v>
      </c>
      <c r="W168" s="37">
        <f>IFERROR(IF(V168=0,"",ROUNDUP(V168/H168,0)*0.00753),"")</f>
        <v>6.0240000000000002E-2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50</v>
      </c>
      <c r="V169" s="306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100</v>
      </c>
      <c r="V170" s="306">
        <f t="shared" si="8"/>
        <v>102.60000000000001</v>
      </c>
      <c r="W170" s="37">
        <f>IFERROR(IF(V170=0,"",ROUNDUP(V170/H170,0)*0.00937),"")</f>
        <v>0.17802999999999999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100</v>
      </c>
      <c r="V171" s="306">
        <f t="shared" si="8"/>
        <v>102.60000000000001</v>
      </c>
      <c r="W171" s="37">
        <f>IFERROR(IF(V171=0,"",ROUNDUP(V171/H171,0)*0.00937),"")</f>
        <v>0.17802999999999999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100</v>
      </c>
      <c r="V172" s="306">
        <f t="shared" si="8"/>
        <v>102.60000000000001</v>
      </c>
      <c r="W172" s="37">
        <f>IFERROR(IF(V172=0,"",ROUNDUP(V172/H172,0)*0.00937),"")</f>
        <v>0.17802999999999999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70</v>
      </c>
      <c r="V174" s="306">
        <f t="shared" si="8"/>
        <v>71.400000000000006</v>
      </c>
      <c r="W174" s="37">
        <f>IFERROR(IF(V174=0,"",ROUNDUP(V174/H174,0)*0.00502),"")</f>
        <v>0.17068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70</v>
      </c>
      <c r="V176" s="306">
        <f t="shared" si="8"/>
        <v>71.400000000000006</v>
      </c>
      <c r="W176" s="37">
        <f>IFERROR(IF(V176=0,"",ROUNDUP(V176/H176,0)*0.00502),"")</f>
        <v>0.17068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52.5</v>
      </c>
      <c r="V177" s="306">
        <f t="shared" si="8"/>
        <v>52.5</v>
      </c>
      <c r="W177" s="37">
        <f>IFERROR(IF(V177=0,"",ROUNDUP(V177/H177,0)*0.00502),"")</f>
        <v>0.1255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105</v>
      </c>
      <c r="V179" s="306">
        <f t="shared" si="8"/>
        <v>105</v>
      </c>
      <c r="W179" s="37">
        <f>IFERROR(IF(V179=0,"",ROUNDUP(V179/H179,0)*0.00502),"")</f>
        <v>0.251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237.43386243386243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242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1.5866099999999999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777.5</v>
      </c>
      <c r="V181" s="307">
        <f>IFERROR(SUM(V164:V179),"0")</f>
        <v>796.5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10</v>
      </c>
      <c r="V189" s="306">
        <f t="shared" si="9"/>
        <v>12</v>
      </c>
      <c r="W189" s="37">
        <f>IFERROR(IF(V189=0,"",ROUNDUP(V189/H189,0)*0.01196),"")</f>
        <v>3.5880000000000002E-2</v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400</v>
      </c>
      <c r="V192" s="306">
        <f t="shared" si="9"/>
        <v>400.8</v>
      </c>
      <c r="W192" s="37">
        <f>IFERROR(IF(V192=0,"",ROUNDUP(V192/H192,0)*0.00753),"")</f>
        <v>1.2575100000000001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440</v>
      </c>
      <c r="V194" s="306">
        <f t="shared" si="9"/>
        <v>441.59999999999997</v>
      </c>
      <c r="W194" s="37">
        <f>IFERROR(IF(V194=0,"",ROUNDUP(V194/H194,0)*0.00753),"")</f>
        <v>1.3855200000000001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80</v>
      </c>
      <c r="V199" s="306">
        <f t="shared" si="9"/>
        <v>81.599999999999994</v>
      </c>
      <c r="W199" s="37">
        <f t="shared" si="10"/>
        <v>0.25602000000000003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400</v>
      </c>
      <c r="V201" s="306">
        <f t="shared" si="9"/>
        <v>400.8</v>
      </c>
      <c r="W201" s="37">
        <f t="shared" si="10"/>
        <v>1.2575100000000001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80</v>
      </c>
      <c r="V204" s="306">
        <f t="shared" si="9"/>
        <v>81.599999999999994</v>
      </c>
      <c r="W204" s="37">
        <f t="shared" si="10"/>
        <v>0.25602000000000003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80</v>
      </c>
      <c r="V205" s="306">
        <f t="shared" si="9"/>
        <v>81.599999999999994</v>
      </c>
      <c r="W205" s="37">
        <f t="shared" si="10"/>
        <v>0.25602000000000003</v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619.16666666666674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623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4.7044800000000011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1490</v>
      </c>
      <c r="V207" s="307">
        <f>IFERROR(SUM(V183:V205),"0")</f>
        <v>1499.9999999999998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220</v>
      </c>
      <c r="V210" s="306">
        <f t="shared" si="11"/>
        <v>226.2</v>
      </c>
      <c r="W210" s="37">
        <f>IFERROR(IF(V210=0,"",ROUNDUP(V210/H210,0)*0.02175),"")</f>
        <v>0.63074999999999992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30</v>
      </c>
      <c r="V211" s="306">
        <f t="shared" si="11"/>
        <v>33.6</v>
      </c>
      <c r="W211" s="37">
        <f>IFERROR(IF(V211=0,"",ROUNDUP(V211/H211,0)*0.02175),"")</f>
        <v>8.6999999999999994E-2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31.776556776556774</v>
      </c>
      <c r="V215" s="307">
        <f>IFERROR(V209/H209,"0")+IFERROR(V210/H210,"0")+IFERROR(V211/H211,"0")+IFERROR(V212/H212,"0")+IFERROR(V213/H213,"0")+IFERROR(V214/H214,"0")</f>
        <v>33</v>
      </c>
      <c r="W215" s="307">
        <f>IFERROR(IF(W209="",0,W209),"0")+IFERROR(IF(W210="",0,W210),"0")+IFERROR(IF(W211="",0,W211),"0")+IFERROR(IF(W212="",0,W212),"0")+IFERROR(IF(W213="",0,W213),"0")+IFERROR(IF(W214="",0,W214),"0")</f>
        <v>0.71774999999999989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250</v>
      </c>
      <c r="V216" s="307">
        <f>IFERROR(SUM(V209:V214),"0")</f>
        <v>259.8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140</v>
      </c>
      <c r="V248" s="306">
        <f>IFERROR(IF(U248="",0,CEILING((U248/$H248),1)*$H248),"")</f>
        <v>141.12</v>
      </c>
      <c r="W248" s="37">
        <f>IFERROR(IF(V248=0,"",ROUNDUP(V248/H248,0)*0.00753),"")</f>
        <v>0.63251999999999997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24</v>
      </c>
      <c r="V249" s="306">
        <f>IFERROR(IF(U249="",0,CEILING((U249/$H249),1)*$H249),"")</f>
        <v>25.2</v>
      </c>
      <c r="W249" s="37">
        <f>IFERROR(IF(V249=0,"",ROUNDUP(V249/H249,0)*0.00753),"")</f>
        <v>0.10542</v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96.666666666666671</v>
      </c>
      <c r="V250" s="307">
        <f>IFERROR(V248/H248,"0")+IFERROR(V249/H249,"0")</f>
        <v>98</v>
      </c>
      <c r="W250" s="307">
        <f>IFERROR(IF(W248="",0,W248),"0")+IFERROR(IF(W249="",0,W249),"0")</f>
        <v>0.73793999999999993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164</v>
      </c>
      <c r="V251" s="307">
        <f>IFERROR(SUM(V248:V249),"0")</f>
        <v>166.32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210</v>
      </c>
      <c r="V254" s="306">
        <f>IFERROR(IF(U254="",0,CEILING((U254/$H254),1)*$H254),"")</f>
        <v>211.68</v>
      </c>
      <c r="W254" s="37">
        <f>IFERROR(IF(V254=0,"",ROUNDUP(V254/H254,0)*0.00753),"")</f>
        <v>0.63251999999999997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83.333333333333329</v>
      </c>
      <c r="V256" s="307">
        <f>IFERROR(V253/H253,"0")+IFERROR(V254/H254,"0")+IFERROR(V255/H255,"0")</f>
        <v>84</v>
      </c>
      <c r="W256" s="307">
        <f>IFERROR(IF(W253="",0,W253),"0")+IFERROR(IF(W254="",0,W254),"0")+IFERROR(IF(W255="",0,W255),"0")</f>
        <v>0.63251999999999997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210</v>
      </c>
      <c r="V257" s="307">
        <f>IFERROR(SUM(V253:V255),"0")</f>
        <v>211.68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57</v>
      </c>
      <c r="V259" s="306">
        <f>IFERROR(IF(U259="",0,CEILING((U259/$H259),1)*$H259),"")</f>
        <v>56.999999999999993</v>
      </c>
      <c r="W259" s="37">
        <f>IFERROR(IF(V259=0,"",ROUNDUP(V259/H259,0)*0.00753),"")</f>
        <v>0.18825</v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25.000000000000004</v>
      </c>
      <c r="V260" s="307">
        <f>IFERROR(V259/H259,"0")</f>
        <v>25</v>
      </c>
      <c r="W260" s="307">
        <f>IFERROR(IF(W259="",0,W259),"0")</f>
        <v>0.18825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57</v>
      </c>
      <c r="V261" s="307">
        <f>IFERROR(SUM(V259:V259),"0")</f>
        <v>56.999999999999993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2900</v>
      </c>
      <c r="V270" s="306">
        <f t="shared" si="13"/>
        <v>2910</v>
      </c>
      <c r="W270" s="37">
        <f>IFERROR(IF(V270=0,"",ROUNDUP(V270/H270,0)*0.02175),"")</f>
        <v>4.2195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500</v>
      </c>
      <c r="V271" s="306">
        <f t="shared" si="13"/>
        <v>510</v>
      </c>
      <c r="W271" s="37">
        <f>IFERROR(IF(V271=0,"",ROUNDUP(V271/H271,0)*0.02175),"")</f>
        <v>0.73949999999999994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1000</v>
      </c>
      <c r="V273" s="306">
        <f t="shared" si="13"/>
        <v>1005</v>
      </c>
      <c r="W273" s="37">
        <f>IFERROR(IF(V273=0,"",ROUNDUP(V273/H273,0)*0.02175),"")</f>
        <v>1.4572499999999999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40</v>
      </c>
      <c r="V275" s="306">
        <f t="shared" si="13"/>
        <v>40</v>
      </c>
      <c r="W275" s="37">
        <f>IFERROR(IF(V275=0,"",ROUNDUP(V275/H275,0)*0.00937),"")</f>
        <v>7.4959999999999999E-2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301.33333333333337</v>
      </c>
      <c r="V277" s="307">
        <f>IFERROR(V269/H269,"0")+IFERROR(V270/H270,"0")+IFERROR(V271/H271,"0")+IFERROR(V272/H272,"0")+IFERROR(V273/H273,"0")+IFERROR(V274/H274,"0")+IFERROR(V275/H275,"0")+IFERROR(V276/H276,"0")</f>
        <v>303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6.4912099999999997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4440</v>
      </c>
      <c r="V278" s="307">
        <f>IFERROR(SUM(V269:V276),"0")</f>
        <v>4465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1000</v>
      </c>
      <c r="V280" s="306">
        <f>IFERROR(IF(U280="",0,CEILING((U280/$H280),1)*$H280),"")</f>
        <v>1005</v>
      </c>
      <c r="W280" s="37">
        <f>IFERROR(IF(V280=0,"",ROUNDUP(V280/H280,0)*0.02175),"")</f>
        <v>1.4572499999999999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66.666666666666671</v>
      </c>
      <c r="V282" s="307">
        <f>IFERROR(V280/H280,"0")+IFERROR(V281/H281,"0")</f>
        <v>67</v>
      </c>
      <c r="W282" s="307">
        <f>IFERROR(IF(W280="",0,W280),"0")+IFERROR(IF(W281="",0,W281),"0")</f>
        <v>1.4572499999999999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1000</v>
      </c>
      <c r="V283" s="307">
        <f>IFERROR(SUM(V280:V281),"0")</f>
        <v>1005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50</v>
      </c>
      <c r="V289" s="306">
        <f>IFERROR(IF(U289="",0,CEILING((U289/$H289),1)*$H289),"")</f>
        <v>54.6</v>
      </c>
      <c r="W289" s="37">
        <f>IFERROR(IF(V289=0,"",ROUNDUP(V289/H289,0)*0.02175),"")</f>
        <v>0.15225</v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6.4102564102564106</v>
      </c>
      <c r="V290" s="307">
        <f>IFERROR(V289/H289,"0")</f>
        <v>7</v>
      </c>
      <c r="W290" s="307">
        <f>IFERROR(IF(W289="",0,W289),"0")</f>
        <v>0.15225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50</v>
      </c>
      <c r="V291" s="307">
        <f>IFERROR(SUM(V289:V289),"0")</f>
        <v>54.6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60</v>
      </c>
      <c r="V293" s="306">
        <f>IFERROR(IF(U293="",0,CEILING((U293/$H293),1)*$H293),"")</f>
        <v>62.4</v>
      </c>
      <c r="W293" s="37">
        <f>IFERROR(IF(V293=0,"",ROUNDUP(V293/H293,0)*0.02175),"")</f>
        <v>0.17399999999999999</v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7.6923076923076925</v>
      </c>
      <c r="V294" s="307">
        <f>IFERROR(V293/H293,"0")</f>
        <v>8</v>
      </c>
      <c r="W294" s="307">
        <f>IFERROR(IF(W293="",0,W293),"0")</f>
        <v>0.17399999999999999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60</v>
      </c>
      <c r="V295" s="307">
        <f>IFERROR(SUM(V293:V293),"0")</f>
        <v>62.4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90</v>
      </c>
      <c r="V300" s="306">
        <f>IFERROR(IF(U300="",0,CEILING((U300/$H300),1)*$H300),"")</f>
        <v>97.2</v>
      </c>
      <c r="W300" s="37">
        <f>IFERROR(IF(V300=0,"",ROUNDUP(V300/H300,0)*0.02175),"")</f>
        <v>0.19574999999999998</v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8.3333333333333321</v>
      </c>
      <c r="V302" s="307">
        <f>IFERROR(V298/H298,"0")+IFERROR(V299/H299,"0")+IFERROR(V300/H300,"0")+IFERROR(V301/H301,"0")</f>
        <v>9</v>
      </c>
      <c r="W302" s="307">
        <f>IFERROR(IF(W298="",0,W298),"0")+IFERROR(IF(W299="",0,W299),"0")+IFERROR(IF(W300="",0,W300),"0")+IFERROR(IF(W301="",0,W301),"0")</f>
        <v>0.19574999999999998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90</v>
      </c>
      <c r="V303" s="307">
        <f>IFERROR(SUM(V298:V301),"0")</f>
        <v>97.2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50</v>
      </c>
      <c r="V310" s="306">
        <f>IFERROR(IF(U310="",0,CEILING((U310/$H310),1)*$H310),"")</f>
        <v>54.6</v>
      </c>
      <c r="W310" s="37">
        <f>IFERROR(IF(V310=0,"",ROUNDUP(V310/H310,0)*0.02175),"")</f>
        <v>0.15225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6.4102564102564106</v>
      </c>
      <c r="V314" s="307">
        <f>IFERROR(V310/H310,"0")+IFERROR(V311/H311,"0")+IFERROR(V312/H312,"0")+IFERROR(V313/H313,"0")</f>
        <v>7</v>
      </c>
      <c r="W314" s="307">
        <f>IFERROR(IF(W310="",0,W310),"0")+IFERROR(IF(W311="",0,W311),"0")+IFERROR(IF(W312="",0,W312),"0")+IFERROR(IF(W313="",0,W313),"0")</f>
        <v>0.15225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50</v>
      </c>
      <c r="V315" s="307">
        <f>IFERROR(SUM(V310:V313),"0")</f>
        <v>54.6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50</v>
      </c>
      <c r="V336" s="306">
        <f t="shared" si="14"/>
        <v>50.400000000000006</v>
      </c>
      <c r="W336" s="37">
        <f>IFERROR(IF(V336=0,"",ROUNDUP(V336/H336,0)*0.00753),"")</f>
        <v>9.0359999999999996E-2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52.5</v>
      </c>
      <c r="V337" s="306">
        <f t="shared" si="14"/>
        <v>52.5</v>
      </c>
      <c r="W337" s="37">
        <f>IFERROR(IF(V337=0,"",ROUNDUP(V337/H337,0)*0.00502),"")</f>
        <v>0.1255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87.5</v>
      </c>
      <c r="V340" s="306">
        <f t="shared" si="14"/>
        <v>88.2</v>
      </c>
      <c r="W340" s="37">
        <f>IFERROR(IF(V340=0,"",ROUNDUP(V340/H340,0)*0.00502),"")</f>
        <v>0.21084</v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78.571428571428569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79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0.42669999999999997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190</v>
      </c>
      <c r="V342" s="307">
        <f>IFERROR(SUM(V328:V340),"0")</f>
        <v>191.10000000000002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150</v>
      </c>
      <c r="V389" s="306">
        <f t="shared" ref="V389:V398" si="15">IFERROR(IF(U389="",0,CEILING((U389/$H389),1)*$H389),"")</f>
        <v>153.12</v>
      </c>
      <c r="W389" s="37">
        <f>IFERROR(IF(V389=0,"",ROUNDUP(V389/H389,0)*0.01196),"")</f>
        <v>0.34683999999999998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150</v>
      </c>
      <c r="V390" s="306">
        <f t="shared" si="15"/>
        <v>153.12</v>
      </c>
      <c r="W390" s="37">
        <f>IFERROR(IF(V390=0,"",ROUNDUP(V390/H390,0)*0.01196),"")</f>
        <v>0.34683999999999998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100</v>
      </c>
      <c r="V392" s="306">
        <f t="shared" si="15"/>
        <v>100.32000000000001</v>
      </c>
      <c r="W392" s="37">
        <f>IFERROR(IF(V392=0,"",ROUNDUP(V392/H392,0)*0.01196),"")</f>
        <v>0.22724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75.757575757575751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77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0.92091999999999996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400</v>
      </c>
      <c r="V400" s="307">
        <f>IFERROR(SUM(V389:V398),"0")</f>
        <v>406.56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100</v>
      </c>
      <c r="V402" s="306">
        <f>IFERROR(IF(U402="",0,CEILING((U402/$H402),1)*$H402),"")</f>
        <v>100.32000000000001</v>
      </c>
      <c r="W402" s="37">
        <f>IFERROR(IF(V402=0,"",ROUNDUP(V402/H402,0)*0.01196),"")</f>
        <v>0.22724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18.939393939393938</v>
      </c>
      <c r="V404" s="307">
        <f>IFERROR(V402/H402,"0")+IFERROR(V403/H403,"0")</f>
        <v>19</v>
      </c>
      <c r="W404" s="307">
        <f>IFERROR(IF(W402="",0,W402),"0")+IFERROR(IF(W403="",0,W403),"0")</f>
        <v>0.22724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100</v>
      </c>
      <c r="V405" s="307">
        <f>IFERROR(SUM(V402:V403),"0")</f>
        <v>100.32000000000001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50</v>
      </c>
      <c r="V407" s="306">
        <f t="shared" ref="V407:V412" si="16">IFERROR(IF(U407="",0,CEILING((U407/$H407),1)*$H407),"")</f>
        <v>52.800000000000004</v>
      </c>
      <c r="W407" s="37">
        <f>IFERROR(IF(V407=0,"",ROUNDUP(V407/H407,0)*0.01196),"")</f>
        <v>0.1196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50</v>
      </c>
      <c r="V408" s="306">
        <f t="shared" si="16"/>
        <v>52.800000000000004</v>
      </c>
      <c r="W408" s="37">
        <f>IFERROR(IF(V408=0,"",ROUNDUP(V408/H408,0)*0.01196),"")</f>
        <v>0.1196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100</v>
      </c>
      <c r="V409" s="306">
        <f t="shared" si="16"/>
        <v>100.32000000000001</v>
      </c>
      <c r="W409" s="37">
        <f>IFERROR(IF(V409=0,"",ROUNDUP(V409/H409,0)*0.01196),"")</f>
        <v>0.22724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37.878787878787875</v>
      </c>
      <c r="V413" s="307">
        <f>IFERROR(V407/H407,"0")+IFERROR(V408/H408,"0")+IFERROR(V409/H409,"0")+IFERROR(V410/H410,"0")+IFERROR(V411/H411,"0")+IFERROR(V412/H412,"0")</f>
        <v>39</v>
      </c>
      <c r="W413" s="307">
        <f>IFERROR(IF(W407="",0,W407),"0")+IFERROR(IF(W408="",0,W408),"0")+IFERROR(IF(W409="",0,W409),"0")+IFERROR(IF(W410="",0,W410),"0")+IFERROR(IF(W411="",0,W411),"0")+IFERROR(IF(W412="",0,W412),"0")</f>
        <v>0.46643999999999997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200</v>
      </c>
      <c r="V414" s="307">
        <f>IFERROR(SUM(V407:V412),"0")</f>
        <v>205.92000000000002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30</v>
      </c>
      <c r="V424" s="306">
        <f>IFERROR(IF(U424="",0,CEILING((U424/$H424),1)*$H424),"")</f>
        <v>36</v>
      </c>
      <c r="W424" s="37">
        <f>IFERROR(IF(V424=0,"",ROUNDUP(V424/H424,0)*0.02175),"")</f>
        <v>6.5250000000000002E-2</v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2.5</v>
      </c>
      <c r="V425" s="307">
        <f>IFERROR(V423/H423,"0")+IFERROR(V424/H424,"0")</f>
        <v>3</v>
      </c>
      <c r="W425" s="307">
        <f>IFERROR(IF(W423="",0,W423),"0")+IFERROR(IF(W424="",0,W424),"0")</f>
        <v>6.5250000000000002E-2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30</v>
      </c>
      <c r="V426" s="307">
        <f>IFERROR(SUM(V423:V424),"0")</f>
        <v>36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200</v>
      </c>
      <c r="V438" s="306">
        <f>IFERROR(IF(U438="",0,CEILING((U438/$H438),1)*$H438),"")</f>
        <v>202.79999999999998</v>
      </c>
      <c r="W438" s="37">
        <f>IFERROR(IF(V438=0,"",ROUNDUP(V438/H438,0)*0.02175),"")</f>
        <v>0.5655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25.641025641025642</v>
      </c>
      <c r="V441" s="307">
        <f>IFERROR(V438/H438,"0")+IFERROR(V439/H439,"0")+IFERROR(V440/H440,"0")</f>
        <v>26</v>
      </c>
      <c r="W441" s="307">
        <f>IFERROR(IF(W438="",0,W438),"0")+IFERROR(IF(W439="",0,W439),"0")+IFERROR(IF(W440="",0,W440),"0")</f>
        <v>0.5655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200</v>
      </c>
      <c r="V442" s="307">
        <f>IFERROR(SUM(V438:V440),"0")</f>
        <v>202.79999999999998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12880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13029.4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13629.572034632036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13788.226000000001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24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24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14229.572034632036</v>
      </c>
      <c r="V446" s="307">
        <f>GrossWeightTotalR+PalletQtyTotalR*25</f>
        <v>14388.226000000001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2288.670995670996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2313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27.008349999999989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32.400000000000006</v>
      </c>
      <c r="D453" s="47">
        <f>IFERROR(V56*1,"0")+IFERROR(V57*1,"0")+IFERROR(V58*1,"0")</f>
        <v>1022.4000000000001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1494.3</v>
      </c>
      <c r="F453" s="47">
        <f>IFERROR(V122*1,"0")+IFERROR(V123*1,"0")+IFERROR(V124*1,"0")+IFERROR(V125*1,"0")</f>
        <v>607.5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2556.2999999999993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435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5587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151.80000000000001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191.10000000000002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712.8</v>
      </c>
      <c r="P453" s="47">
        <f>IFERROR(V423*1,"0")+IFERROR(V424*1,"0")+IFERROR(V428*1,"0")+IFERROR(V429*1,"0")+IFERROR(V433*1,"0")+IFERROR(V434*1,"0")+IFERROR(V438*1,"0")+IFERROR(V439*1,"0")+IFERROR(V440*1,"0")</f>
        <v>238.79999999999998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2023-08-04T10:28:42Z</dcterms:modified>
</cp:coreProperties>
</file>