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V426" i="1" s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V405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V400" i="1" s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W355" i="1"/>
  <c r="V355" i="1"/>
  <c r="V359" i="1" s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W310" i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V291" i="1" s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W221" i="1" s="1"/>
  <c r="V219" i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W122" i="1"/>
  <c r="V122" i="1"/>
  <c r="M122" i="1"/>
  <c r="U119" i="1"/>
  <c r="U118" i="1"/>
  <c r="W117" i="1"/>
  <c r="V117" i="1"/>
  <c r="V116" i="1"/>
  <c r="W116" i="1" s="1"/>
  <c r="W115" i="1"/>
  <c r="V115" i="1"/>
  <c r="M115" i="1"/>
  <c r="V114" i="1"/>
  <c r="V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V102" i="1" s="1"/>
  <c r="M94" i="1"/>
  <c r="V93" i="1"/>
  <c r="W93" i="1" s="1"/>
  <c r="M93" i="1"/>
  <c r="W92" i="1"/>
  <c r="V92" i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V69" i="1"/>
  <c r="W69" i="1" s="1"/>
  <c r="M69" i="1"/>
  <c r="V68" i="1"/>
  <c r="W68" i="1" s="1"/>
  <c r="M68" i="1"/>
  <c r="W67" i="1"/>
  <c r="V67" i="1"/>
  <c r="V66" i="1"/>
  <c r="V80" i="1" s="1"/>
  <c r="M66" i="1"/>
  <c r="V65" i="1"/>
  <c r="W65" i="1" s="1"/>
  <c r="M65" i="1"/>
  <c r="W64" i="1"/>
  <c r="V64" i="1"/>
  <c r="M64" i="1"/>
  <c r="W63" i="1"/>
  <c r="V63" i="1"/>
  <c r="V81" i="1" s="1"/>
  <c r="M63" i="1"/>
  <c r="U60" i="1"/>
  <c r="U59" i="1"/>
  <c r="W58" i="1"/>
  <c r="V58" i="1"/>
  <c r="V57" i="1"/>
  <c r="W57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53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443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V32" i="1" s="1"/>
  <c r="M27" i="1"/>
  <c r="W26" i="1"/>
  <c r="V26" i="1"/>
  <c r="V33" i="1" s="1"/>
  <c r="M26" i="1"/>
  <c r="V24" i="1"/>
  <c r="U24" i="1"/>
  <c r="V23" i="1"/>
  <c r="U23" i="1"/>
  <c r="U447" i="1" s="1"/>
  <c r="W22" i="1"/>
  <c r="W23" i="1" s="1"/>
  <c r="V22" i="1"/>
  <c r="H10" i="1"/>
  <c r="A9" i="1"/>
  <c r="A10" i="1" s="1"/>
  <c r="D7" i="1"/>
  <c r="N6" i="1"/>
  <c r="M2" i="1"/>
  <c r="F9" i="1" l="1"/>
  <c r="F10" i="1"/>
  <c r="W80" i="1"/>
  <c r="W59" i="1"/>
  <c r="V90" i="1"/>
  <c r="V282" i="1"/>
  <c r="W281" i="1"/>
  <c r="W282" i="1" s="1"/>
  <c r="W35" i="1"/>
  <c r="W37" i="1" s="1"/>
  <c r="V38" i="1"/>
  <c r="V443" i="1" s="1"/>
  <c r="V60" i="1"/>
  <c r="W66" i="1"/>
  <c r="V89" i="1"/>
  <c r="W94" i="1"/>
  <c r="W101" i="1" s="1"/>
  <c r="V101" i="1"/>
  <c r="W114" i="1"/>
  <c r="W118" i="1" s="1"/>
  <c r="V126" i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19" i="1"/>
  <c r="W416" i="1"/>
  <c r="W418" i="1" s="1"/>
  <c r="V435" i="1"/>
  <c r="W433" i="1"/>
  <c r="W435" i="1" s="1"/>
  <c r="E453" i="1"/>
  <c r="V119" i="1"/>
  <c r="V155" i="1"/>
  <c r="V162" i="1"/>
  <c r="V283" i="1"/>
  <c r="L453" i="1"/>
  <c r="V302" i="1"/>
  <c r="W298" i="1"/>
  <c r="W302" i="1" s="1"/>
  <c r="V404" i="1"/>
  <c r="W402" i="1"/>
  <c r="W404" i="1" s="1"/>
  <c r="P453" i="1"/>
  <c r="V425" i="1"/>
  <c r="W423" i="1"/>
  <c r="W425" i="1" s="1"/>
  <c r="H9" i="1"/>
  <c r="J9" i="1"/>
  <c r="V445" i="1"/>
  <c r="B453" i="1"/>
  <c r="V444" i="1"/>
  <c r="W27" i="1"/>
  <c r="W32" i="1" s="1"/>
  <c r="D453" i="1"/>
  <c r="V59" i="1"/>
  <c r="V447" i="1" s="1"/>
  <c r="W104" i="1"/>
  <c r="W111" i="1" s="1"/>
  <c r="V112" i="1"/>
  <c r="V127" i="1"/>
  <c r="F453" i="1"/>
  <c r="W158" i="1"/>
  <c r="W161" i="1" s="1"/>
  <c r="V161" i="1"/>
  <c r="V181" i="1"/>
  <c r="W164" i="1"/>
  <c r="W180" i="1" s="1"/>
  <c r="V250" i="1"/>
  <c r="W256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18" i="1"/>
  <c r="V436" i="1"/>
  <c r="I453" i="1"/>
  <c r="W155" i="1"/>
  <c r="V290" i="1"/>
  <c r="W289" i="1"/>
  <c r="W290" i="1" s="1"/>
  <c r="W126" i="1"/>
  <c r="H453" i="1"/>
  <c r="V206" i="1"/>
  <c r="W183" i="1"/>
  <c r="W206" i="1" s="1"/>
  <c r="V207" i="1"/>
  <c r="V222" i="1"/>
  <c r="V240" i="1"/>
  <c r="V244" i="1"/>
  <c r="W243" i="1"/>
  <c r="W244" i="1" s="1"/>
  <c r="V245" i="1"/>
  <c r="W277" i="1"/>
  <c r="V303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W448" i="1" l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<sst xmlns="http://schemas.openxmlformats.org/spreadsheetml/2006/main" count="1742" uniqueCount="716">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</sst>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421" zoomScaleNormal="100" zoomScaleSheetLayoutView="100" workbookViewId="0">
      <selection activeCell="U443" sqref="U44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45146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7"/>
      <c r="C6" s="328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Вторник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4"/>
      <c r="R8" s="330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50</v>
      </c>
      <c r="V50" s="306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90</v>
      </c>
      <c r="V51" s="306">
        <f>IFERROR(IF(U51="",0,CEILING((U51/$H51),1)*$H51),"")</f>
        <v>91.800000000000011</v>
      </c>
      <c r="W51" s="37">
        <f>IFERROR(IF(V51=0,"",ROUNDUP(V51/H51,0)*0.00753),"")</f>
        <v>0.25602000000000003</v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37.962962962962962</v>
      </c>
      <c r="V52" s="307">
        <f>IFERROR(V50/H50,"0")+IFERROR(V51/H51,"0")</f>
        <v>39</v>
      </c>
      <c r="W52" s="307">
        <f>IFERROR(IF(W50="",0,W50),"0")+IFERROR(IF(W51="",0,W51),"0")</f>
        <v>0.36477000000000004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140</v>
      </c>
      <c r="V53" s="307">
        <f>IFERROR(SUM(V50:V51),"0")</f>
        <v>145.80000000000001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500</v>
      </c>
      <c r="V56" s="306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450</v>
      </c>
      <c r="V57" s="306">
        <f>IFERROR(IF(U57="",0,CEILING((U57/$H57),1)*$H57),"")</f>
        <v>450</v>
      </c>
      <c r="W57" s="37">
        <f>IFERROR(IF(V57=0,"",ROUNDUP(V57/H57,0)*0.00937),"")</f>
        <v>0.93699999999999994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146.2962962962963</v>
      </c>
      <c r="V59" s="307">
        <f>IFERROR(V56/H56,"0")+IFERROR(V57/H57,"0")+IFERROR(V58/H58,"0")</f>
        <v>147</v>
      </c>
      <c r="W59" s="307">
        <f>IFERROR(IF(W56="",0,W56),"0")+IFERROR(IF(W57="",0,W57),"0")+IFERROR(IF(W58="",0,W58),"0")</f>
        <v>1.9592499999999999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950</v>
      </c>
      <c r="V60" s="307">
        <f>IFERROR(SUM(V56:V58),"0")</f>
        <v>957.6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250</v>
      </c>
      <c r="V64" s="306">
        <f t="shared" si="2"/>
        <v>259.20000000000005</v>
      </c>
      <c r="W64" s="37">
        <f>IFERROR(IF(V64=0,"",ROUNDUP(V64/H64,0)*0.02175),"")</f>
        <v>0.52200000000000002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200</v>
      </c>
      <c r="V65" s="306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30</v>
      </c>
      <c r="V66" s="306">
        <f t="shared" si="2"/>
        <v>32.400000000000006</v>
      </c>
      <c r="W66" s="37">
        <f>IFERROR(IF(V66=0,"",ROUNDUP(V66/H66,0)*0.02175),"")</f>
        <v>6.5250000000000002E-2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25</v>
      </c>
      <c r="V68" s="306">
        <f t="shared" si="2"/>
        <v>27</v>
      </c>
      <c r="W68" s="37">
        <f>IFERROR(IF(V68=0,"",ROUNDUP(V68/H68,0)*0.00753),"")</f>
        <v>6.7769999999999997E-2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120</v>
      </c>
      <c r="V69" s="306">
        <f t="shared" si="2"/>
        <v>120</v>
      </c>
      <c r="W69" s="37">
        <f t="shared" ref="W69:W75" si="3">IFERROR(IF(V69=0,"",ROUNDUP(V69/H69,0)*0.00937),"")</f>
        <v>0.28110000000000002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540</v>
      </c>
      <c r="V75" s="306">
        <f t="shared" si="2"/>
        <v>540</v>
      </c>
      <c r="W75" s="37">
        <f t="shared" si="3"/>
        <v>1.1244000000000001</v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67.5</v>
      </c>
      <c r="V76" s="306">
        <f t="shared" si="2"/>
        <v>67.5</v>
      </c>
      <c r="W76" s="37">
        <f>IFERROR(IF(V76=0,"",ROUNDUP(V76/H76,0)*0.00753),"")</f>
        <v>0.18825</v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360</v>
      </c>
      <c r="V78" s="306">
        <f t="shared" si="2"/>
        <v>360</v>
      </c>
      <c r="W78" s="37">
        <f>IFERROR(IF(V78=0,"",ROUNDUP(V78/H78,0)*0.00937),"")</f>
        <v>0.74960000000000004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307.77777777777777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310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3.4116200000000001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1592.5</v>
      </c>
      <c r="V81" s="307">
        <f>IFERROR(SUM(V63:V79),"0")</f>
        <v>1611.3000000000002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100</v>
      </c>
      <c r="V104" s="306">
        <f t="shared" ref="V104:V110" si="6">IFERROR(IF(U104="",0,CEILING((U104/$H104),1)*$H104),"")</f>
        <v>105.3</v>
      </c>
      <c r="W104" s="37">
        <f>IFERROR(IF(V104=0,"",ROUNDUP(V104/H104,0)*0.02175),"")</f>
        <v>0.28275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50</v>
      </c>
      <c r="V105" s="306">
        <f t="shared" si="6"/>
        <v>56.699999999999996</v>
      </c>
      <c r="W105" s="37">
        <f>IFERROR(IF(V105=0,"",ROUNDUP(V105/H105,0)*0.02175),"")</f>
        <v>0.15225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450</v>
      </c>
      <c r="V107" s="306">
        <f t="shared" si="6"/>
        <v>450.90000000000003</v>
      </c>
      <c r="W107" s="37">
        <f>IFERROR(IF(V107=0,"",ROUNDUP(V107/H107,0)*0.00753),"")</f>
        <v>1.2575100000000001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30</v>
      </c>
      <c r="V110" s="306">
        <f t="shared" si="6"/>
        <v>30</v>
      </c>
      <c r="W110" s="37">
        <f>IFERROR(IF(V110=0,"",ROUNDUP(V110/H110,0)*0.00753),"")</f>
        <v>7.5300000000000006E-2</v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195.18518518518516</v>
      </c>
      <c r="V111" s="307">
        <f>IFERROR(V104/H104,"0")+IFERROR(V105/H105,"0")+IFERROR(V106/H106,"0")+IFERROR(V107/H107,"0")+IFERROR(V108/H108,"0")+IFERROR(V109/H109,"0")+IFERROR(V110/H110,"0")</f>
        <v>197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1.7678100000000001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630</v>
      </c>
      <c r="V112" s="307">
        <f>IFERROR(SUM(V104:V110),"0")</f>
        <v>642.90000000000009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100</v>
      </c>
      <c r="V115" s="306">
        <f>IFERROR(IF(U115="",0,CEILING((U115/$H115),1)*$H115),"")</f>
        <v>101.39999999999999</v>
      </c>
      <c r="W115" s="37">
        <f>IFERROR(IF(V115=0,"",ROUNDUP(V115/H115,0)*0.02175),"")</f>
        <v>0.28275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12.820512820512821</v>
      </c>
      <c r="V118" s="307">
        <f>IFERROR(V114/H114,"0")+IFERROR(V115/H115,"0")+IFERROR(V116/H116,"0")+IFERROR(V117/H117,"0")</f>
        <v>13</v>
      </c>
      <c r="W118" s="307">
        <f>IFERROR(IF(W114="",0,W114),"0")+IFERROR(IF(W115="",0,W115),"0")+IFERROR(IF(W116="",0,W116),"0")+IFERROR(IF(W117="",0,W117),"0")</f>
        <v>0.28275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100</v>
      </c>
      <c r="V119" s="307">
        <f>IFERROR(SUM(V114:V117),"0")</f>
        <v>101.39999999999999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600</v>
      </c>
      <c r="V122" s="306">
        <f>IFERROR(IF(U122="",0,CEILING((U122/$H122),1)*$H122),"")</f>
        <v>607.5</v>
      </c>
      <c r="W122" s="37">
        <f>IFERROR(IF(V122=0,"",ROUNDUP(V122/H122,0)*0.02175),"")</f>
        <v>1.6312499999999999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540</v>
      </c>
      <c r="V124" s="306">
        <f>IFERROR(IF(U124="",0,CEILING((U124/$H124),1)*$H124),"")</f>
        <v>540</v>
      </c>
      <c r="W124" s="37">
        <f>IFERROR(IF(V124=0,"",ROUNDUP(V124/H124,0)*0.00753),"")</f>
        <v>1.506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274.07407407407408</v>
      </c>
      <c r="V126" s="307">
        <f>IFERROR(V122/H122,"0")+IFERROR(V123/H123,"0")+IFERROR(V124/H124,"0")+IFERROR(V125/H125,"0")</f>
        <v>275</v>
      </c>
      <c r="W126" s="307">
        <f>IFERROR(IF(W122="",0,W122),"0")+IFERROR(IF(W123="",0,W123),"0")+IFERROR(IF(W124="",0,W124),"0")+IFERROR(IF(W125="",0,W125),"0")</f>
        <v>3.1372499999999999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1140</v>
      </c>
      <c r="V127" s="307">
        <f>IFERROR(SUM(V122:V125),"0")</f>
        <v>1147.5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20</v>
      </c>
      <c r="V164" s="306">
        <f t="shared" ref="V164:V179" si="8">IFERROR(IF(U164="",0,CEILING((U164/$H164),1)*$H164),"")</f>
        <v>21</v>
      </c>
      <c r="W164" s="37">
        <f>IFERROR(IF(V164=0,"",ROUNDUP(V164/H164,0)*0.00753),"")</f>
        <v>3.7650000000000003E-2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100</v>
      </c>
      <c r="V166" s="306">
        <f t="shared" si="8"/>
        <v>100.80000000000001</v>
      </c>
      <c r="W166" s="37">
        <f>IFERROR(IF(V166=0,"",ROUNDUP(V166/H166,0)*0.00753),"")</f>
        <v>0.18071999999999999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20</v>
      </c>
      <c r="V167" s="306">
        <f t="shared" si="8"/>
        <v>21</v>
      </c>
      <c r="W167" s="37">
        <f>IFERROR(IF(V167=0,"",ROUNDUP(V167/H167,0)*0.00753),"")</f>
        <v>3.7650000000000003E-2</v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30</v>
      </c>
      <c r="V168" s="306">
        <f t="shared" si="8"/>
        <v>33.6</v>
      </c>
      <c r="W168" s="37">
        <f>IFERROR(IF(V168=0,"",ROUNDUP(V168/H168,0)*0.00753),"")</f>
        <v>6.0240000000000002E-2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50</v>
      </c>
      <c r="V169" s="306">
        <f t="shared" si="8"/>
        <v>54</v>
      </c>
      <c r="W169" s="37">
        <f>IFERROR(IF(V169=0,"",ROUNDUP(V169/H169,0)*0.00937),"")</f>
        <v>9.3700000000000006E-2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100</v>
      </c>
      <c r="V170" s="306">
        <f t="shared" si="8"/>
        <v>102.60000000000001</v>
      </c>
      <c r="W170" s="37">
        <f>IFERROR(IF(V170=0,"",ROUNDUP(V170/H170,0)*0.00937),"")</f>
        <v>0.17802999999999999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100</v>
      </c>
      <c r="V171" s="306">
        <f t="shared" si="8"/>
        <v>102.60000000000001</v>
      </c>
      <c r="W171" s="37">
        <f>IFERROR(IF(V171=0,"",ROUNDUP(V171/H171,0)*0.00937),"")</f>
        <v>0.17802999999999999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100</v>
      </c>
      <c r="V172" s="306">
        <f t="shared" si="8"/>
        <v>102.60000000000001</v>
      </c>
      <c r="W172" s="37">
        <f>IFERROR(IF(V172=0,"",ROUNDUP(V172/H172,0)*0.00937),"")</f>
        <v>0.17802999999999999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10.5</v>
      </c>
      <c r="V173" s="306">
        <f t="shared" si="8"/>
        <v>10.5</v>
      </c>
      <c r="W173" s="37">
        <f>IFERROR(IF(V173=0,"",ROUNDUP(V173/H173,0)*0.00502),"")</f>
        <v>2.5100000000000001E-2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140</v>
      </c>
      <c r="V174" s="306">
        <f t="shared" si="8"/>
        <v>140.70000000000002</v>
      </c>
      <c r="W174" s="37">
        <f>IFERROR(IF(V174=0,"",ROUNDUP(V174/H174,0)*0.00502),"")</f>
        <v>0.33634000000000003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70</v>
      </c>
      <c r="V176" s="306">
        <f t="shared" si="8"/>
        <v>71.400000000000006</v>
      </c>
      <c r="W176" s="37">
        <f>IFERROR(IF(V176=0,"",ROUNDUP(V176/H176,0)*0.00502),"")</f>
        <v>0.17068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105</v>
      </c>
      <c r="V177" s="306">
        <f t="shared" si="8"/>
        <v>105</v>
      </c>
      <c r="W177" s="37">
        <f>IFERROR(IF(V177=0,"",ROUNDUP(V177/H177,0)*0.00502),"")</f>
        <v>0.251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140</v>
      </c>
      <c r="V179" s="306">
        <f t="shared" si="8"/>
        <v>140.70000000000002</v>
      </c>
      <c r="W179" s="37">
        <f>IFERROR(IF(V179=0,"",ROUNDUP(V179/H179,0)*0.00502),"")</f>
        <v>0.33634000000000003</v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326.95767195767189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332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2.06351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985.5</v>
      </c>
      <c r="V181" s="307">
        <f>IFERROR(SUM(V164:V179),"0")</f>
        <v>1006.5000000000001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100</v>
      </c>
      <c r="V187" s="306">
        <f t="shared" si="9"/>
        <v>101.39999999999999</v>
      </c>
      <c r="W187" s="37">
        <f>IFERROR(IF(V187=0,"",ROUNDUP(V187/H187,0)*0.02175),"")</f>
        <v>0.28275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480</v>
      </c>
      <c r="V192" s="306">
        <f t="shared" si="9"/>
        <v>480</v>
      </c>
      <c r="W192" s="37">
        <f>IFERROR(IF(V192=0,"",ROUNDUP(V192/H192,0)*0.00753),"")</f>
        <v>1.506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600</v>
      </c>
      <c r="V194" s="306">
        <f t="shared" si="9"/>
        <v>600</v>
      </c>
      <c r="W194" s="37">
        <f>IFERROR(IF(V194=0,"",ROUNDUP(V194/H194,0)*0.00753),"")</f>
        <v>1.8825000000000001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40</v>
      </c>
      <c r="V199" s="306">
        <f t="shared" si="9"/>
        <v>40.799999999999997</v>
      </c>
      <c r="W199" s="37">
        <f t="shared" si="10"/>
        <v>0.12801000000000001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520</v>
      </c>
      <c r="V201" s="306">
        <f t="shared" si="9"/>
        <v>520.79999999999995</v>
      </c>
      <c r="W201" s="37">
        <f t="shared" si="10"/>
        <v>1.63401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120</v>
      </c>
      <c r="V204" s="306">
        <f t="shared" si="9"/>
        <v>120</v>
      </c>
      <c r="W204" s="37">
        <f t="shared" si="10"/>
        <v>0.3765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40</v>
      </c>
      <c r="V205" s="306">
        <f t="shared" si="9"/>
        <v>40.799999999999997</v>
      </c>
      <c r="W205" s="37">
        <f t="shared" si="10"/>
        <v>0.12801000000000001</v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762.82051282051282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764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5.9377800000000001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1900</v>
      </c>
      <c r="V207" s="307">
        <f>IFERROR(SUM(V183:V205),"0")</f>
        <v>1903.8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40</v>
      </c>
      <c r="V209" s="306">
        <f t="shared" ref="V209:V214" si="11">IFERROR(IF(U209="",0,CEILING((U209/$H209),1)*$H209),"")</f>
        <v>42</v>
      </c>
      <c r="W209" s="37">
        <f>IFERROR(IF(V209=0,"",ROUNDUP(V209/H209,0)*0.02175),"")</f>
        <v>0.10874999999999999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400</v>
      </c>
      <c r="V210" s="306">
        <f t="shared" si="11"/>
        <v>405.59999999999997</v>
      </c>
      <c r="W210" s="37">
        <f>IFERROR(IF(V210=0,"",ROUNDUP(V210/H210,0)*0.02175),"")</f>
        <v>1.131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40</v>
      </c>
      <c r="V211" s="306">
        <f t="shared" si="11"/>
        <v>42</v>
      </c>
      <c r="W211" s="37">
        <f>IFERROR(IF(V211=0,"",ROUNDUP(V211/H211,0)*0.02175),"")</f>
        <v>0.10874999999999999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60.805860805860803</v>
      </c>
      <c r="V215" s="307">
        <f>IFERROR(V209/H209,"0")+IFERROR(V210/H210,"0")+IFERROR(V211/H211,"0")+IFERROR(V212/H212,"0")+IFERROR(V213/H213,"0")+IFERROR(V214/H214,"0")</f>
        <v>62</v>
      </c>
      <c r="W215" s="307">
        <f>IFERROR(IF(W209="",0,W209),"0")+IFERROR(IF(W210="",0,W210),"0")+IFERROR(IF(W211="",0,W211),"0")+IFERROR(IF(W212="",0,W212),"0")+IFERROR(IF(W213="",0,W213),"0")+IFERROR(IF(W214="",0,W214),"0")</f>
        <v>1.3484999999999998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480</v>
      </c>
      <c r="V216" s="307">
        <f>IFERROR(SUM(V209:V214),"0")</f>
        <v>489.59999999999997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30</v>
      </c>
      <c r="V219" s="306">
        <f>IFERROR(IF(U219="",0,CEILING((U219/$H219),1)*$H219),"")</f>
        <v>30.4</v>
      </c>
      <c r="W219" s="37">
        <f>IFERROR(IF(V219=0,"",ROUNDUP(V219/H219,0)*0.00753),"")</f>
        <v>7.5300000000000006E-2</v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255</v>
      </c>
      <c r="V220" s="306">
        <f>IFERROR(IF(U220="",0,CEILING((U220/$H220),1)*$H220),"")</f>
        <v>254.99999999999997</v>
      </c>
      <c r="W220" s="37">
        <f>IFERROR(IF(V220=0,"",ROUNDUP(V220/H220,0)*0.00753),"")</f>
        <v>0.753</v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109.86842105263158</v>
      </c>
      <c r="V221" s="307">
        <f>IFERROR(V218/H218,"0")+IFERROR(V219/H219,"0")+IFERROR(V220/H220,"0")</f>
        <v>110</v>
      </c>
      <c r="W221" s="307">
        <f>IFERROR(IF(W218="",0,W218),"0")+IFERROR(IF(W219="",0,W219),"0")+IFERROR(IF(W220="",0,W220),"0")</f>
        <v>0.82830000000000004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285</v>
      </c>
      <c r="V222" s="307">
        <f>IFERROR(SUM(V218:V220),"0")</f>
        <v>285.39999999999998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30</v>
      </c>
      <c r="V227" s="306">
        <f>IFERROR(IF(U227="",0,CEILING((U227/$H227),1)*$H227),"")</f>
        <v>30</v>
      </c>
      <c r="W227" s="37">
        <f>IFERROR(IF(V227=0,"",ROUNDUP(V227/H227,0)*0.00474),"")</f>
        <v>7.110000000000001E-2</v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15</v>
      </c>
      <c r="V228" s="307">
        <f>IFERROR(V224/H224,"0")+IFERROR(V225/H225,"0")+IFERROR(V226/H226,"0")+IFERROR(V227/H227,"0")</f>
        <v>15</v>
      </c>
      <c r="W228" s="307">
        <f>IFERROR(IF(W224="",0,W224),"0")+IFERROR(IF(W225="",0,W225),"0")+IFERROR(IF(W226="",0,W226),"0")+IFERROR(IF(W227="",0,W227),"0")</f>
        <v>7.110000000000001E-2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30</v>
      </c>
      <c r="V229" s="307">
        <f>IFERROR(SUM(V224:V227),"0")</f>
        <v>30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100</v>
      </c>
      <c r="V232" s="306">
        <f t="shared" ref="V232:V238" si="12">IFERROR(IF(U232="",0,CEILING((U232/$H232),1)*$H232),"")</f>
        <v>108</v>
      </c>
      <c r="W232" s="37">
        <f>IFERROR(IF(V232=0,"",ROUNDUP(V232/H232,0)*0.02175),"")</f>
        <v>0.21749999999999997</v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9.2592592592592595</v>
      </c>
      <c r="V239" s="307">
        <f>IFERROR(V232/H232,"0")+IFERROR(V233/H233,"0")+IFERROR(V234/H234,"0")+IFERROR(V235/H235,"0")+IFERROR(V236/H236,"0")+IFERROR(V237/H237,"0")+IFERROR(V238/H238,"0")</f>
        <v>10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0.21749999999999997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100</v>
      </c>
      <c r="V240" s="307">
        <f>IFERROR(SUM(V232:V238),"0")</f>
        <v>108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196</v>
      </c>
      <c r="V248" s="306">
        <f>IFERROR(IF(U248="",0,CEILING((U248/$H248),1)*$H248),"")</f>
        <v>196.56</v>
      </c>
      <c r="W248" s="37">
        <f>IFERROR(IF(V248=0,"",ROUNDUP(V248/H248,0)*0.00753),"")</f>
        <v>0.88101000000000007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27</v>
      </c>
      <c r="V249" s="306">
        <f>IFERROR(IF(U249="",0,CEILING((U249/$H249),1)*$H249),"")</f>
        <v>27</v>
      </c>
      <c r="W249" s="37">
        <f>IFERROR(IF(V249=0,"",ROUNDUP(V249/H249,0)*0.00753),"")</f>
        <v>0.11295000000000001</v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131.66666666666669</v>
      </c>
      <c r="V250" s="307">
        <f>IFERROR(V248/H248,"0")+IFERROR(V249/H249,"0")</f>
        <v>132</v>
      </c>
      <c r="W250" s="307">
        <f>IFERROR(IF(W248="",0,W248),"0")+IFERROR(IF(W249="",0,W249),"0")</f>
        <v>0.99396000000000007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223</v>
      </c>
      <c r="V251" s="307">
        <f>IFERROR(SUM(V248:V249),"0")</f>
        <v>223.56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882</v>
      </c>
      <c r="V254" s="306">
        <f>IFERROR(IF(U254="",0,CEILING((U254/$H254),1)*$H254),"")</f>
        <v>882</v>
      </c>
      <c r="W254" s="37">
        <f>IFERROR(IF(V254=0,"",ROUNDUP(V254/H254,0)*0.00753),"")</f>
        <v>2.6355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336</v>
      </c>
      <c r="V255" s="306">
        <f>IFERROR(IF(U255="",0,CEILING((U255/$H255),1)*$H255),"")</f>
        <v>337.68</v>
      </c>
      <c r="W255" s="37">
        <f>IFERROR(IF(V255=0,"",ROUNDUP(V255/H255,0)*0.00753),"")</f>
        <v>1.00902</v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483.33333333333337</v>
      </c>
      <c r="V256" s="307">
        <f>IFERROR(V253/H253,"0")+IFERROR(V254/H254,"0")+IFERROR(V255/H255,"0")</f>
        <v>484</v>
      </c>
      <c r="W256" s="307">
        <f>IFERROR(IF(W253="",0,W253),"0")+IFERROR(IF(W254="",0,W254),"0")+IFERROR(IF(W255="",0,W255),"0")</f>
        <v>3.64452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1218</v>
      </c>
      <c r="V257" s="307">
        <f>IFERROR(SUM(V253:V255),"0")</f>
        <v>1219.68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45.6</v>
      </c>
      <c r="V259" s="306">
        <f>IFERROR(IF(U259="",0,CEILING((U259/$H259),1)*$H259),"")</f>
        <v>45.599999999999994</v>
      </c>
      <c r="W259" s="37">
        <f>IFERROR(IF(V259=0,"",ROUNDUP(V259/H259,0)*0.00753),"")</f>
        <v>0.15060000000000001</v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20.000000000000004</v>
      </c>
      <c r="V260" s="307">
        <f>IFERROR(V259/H259,"0")</f>
        <v>20</v>
      </c>
      <c r="W260" s="307">
        <f>IFERROR(IF(W259="",0,W259),"0")</f>
        <v>0.15060000000000001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45.6</v>
      </c>
      <c r="V261" s="307">
        <f>IFERROR(SUM(V259:V259),"0")</f>
        <v>45.599999999999994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17</v>
      </c>
      <c r="V263" s="306">
        <f>IFERROR(IF(U263="",0,CEILING((U263/$H263),1)*$H263),"")</f>
        <v>17.849999999999998</v>
      </c>
      <c r="W263" s="37">
        <f>IFERROR(IF(V263=0,"",ROUNDUP(V263/H263,0)*0.00753),"")</f>
        <v>5.271E-2</v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6.666666666666667</v>
      </c>
      <c r="V264" s="307">
        <f>IFERROR(V263/H263,"0")</f>
        <v>7</v>
      </c>
      <c r="W264" s="307">
        <f>IFERROR(IF(W263="",0,W263),"0")</f>
        <v>5.271E-2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17</v>
      </c>
      <c r="V265" s="307">
        <f>IFERROR(SUM(V263:V263),"0")</f>
        <v>17.849999999999998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2150</v>
      </c>
      <c r="V270" s="306">
        <f t="shared" si="13"/>
        <v>2160</v>
      </c>
      <c r="W270" s="37">
        <f>IFERROR(IF(V270=0,"",ROUNDUP(V270/H270,0)*0.02175),"")</f>
        <v>3.1319999999999997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1100</v>
      </c>
      <c r="V271" s="306">
        <f t="shared" si="13"/>
        <v>1110</v>
      </c>
      <c r="W271" s="37">
        <f>IFERROR(IF(V271=0,"",ROUNDUP(V271/H271,0)*0.02175),"")</f>
        <v>1.6094999999999999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1050</v>
      </c>
      <c r="V273" s="306">
        <f t="shared" si="13"/>
        <v>1050</v>
      </c>
      <c r="W273" s="37">
        <f>IFERROR(IF(V273=0,"",ROUNDUP(V273/H273,0)*0.02175),"")</f>
        <v>1.5225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50</v>
      </c>
      <c r="V275" s="306">
        <f t="shared" si="13"/>
        <v>50</v>
      </c>
      <c r="W275" s="37">
        <f>IFERROR(IF(V275=0,"",ROUNDUP(V275/H275,0)*0.00937),"")</f>
        <v>9.3700000000000006E-2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296.66666666666669</v>
      </c>
      <c r="V277" s="307">
        <f>IFERROR(V269/H269,"0")+IFERROR(V270/H270,"0")+IFERROR(V271/H271,"0")+IFERROR(V272/H272,"0")+IFERROR(V273/H273,"0")+IFERROR(V274/H274,"0")+IFERROR(V275/H275,"0")+IFERROR(V276/H276,"0")</f>
        <v>298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6.3576999999999995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4350</v>
      </c>
      <c r="V278" s="307">
        <f>IFERROR(SUM(V269:V276),"0")</f>
        <v>4370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1000</v>
      </c>
      <c r="V280" s="306">
        <f>IFERROR(IF(U280="",0,CEILING((U280/$H280),1)*$H280),"")</f>
        <v>1005</v>
      </c>
      <c r="W280" s="37">
        <f>IFERROR(IF(V280=0,"",ROUNDUP(V280/H280,0)*0.02175),"")</f>
        <v>1.4572499999999999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12</v>
      </c>
      <c r="V281" s="306">
        <f>IFERROR(IF(U281="",0,CEILING((U281/$H281),1)*$H281),"")</f>
        <v>12</v>
      </c>
      <c r="W281" s="37">
        <f>IFERROR(IF(V281=0,"",ROUNDUP(V281/H281,0)*0.00937),"")</f>
        <v>2.811E-2</v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69.666666666666671</v>
      </c>
      <c r="V282" s="307">
        <f>IFERROR(V280/H280,"0")+IFERROR(V281/H281,"0")</f>
        <v>70</v>
      </c>
      <c r="W282" s="307">
        <f>IFERROR(IF(W280="",0,W280),"0")+IFERROR(IF(W281="",0,W281),"0")</f>
        <v>1.48536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1012</v>
      </c>
      <c r="V283" s="307">
        <f>IFERROR(SUM(V280:V281),"0")</f>
        <v>1017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80</v>
      </c>
      <c r="V289" s="306">
        <f>IFERROR(IF(U289="",0,CEILING((U289/$H289),1)*$H289),"")</f>
        <v>85.8</v>
      </c>
      <c r="W289" s="37">
        <f>IFERROR(IF(V289=0,"",ROUNDUP(V289/H289,0)*0.02175),"")</f>
        <v>0.23924999999999999</v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10.256410256410257</v>
      </c>
      <c r="V290" s="307">
        <f>IFERROR(V289/H289,"0")</f>
        <v>11</v>
      </c>
      <c r="W290" s="307">
        <f>IFERROR(IF(W289="",0,W289),"0")</f>
        <v>0.23924999999999999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80</v>
      </c>
      <c r="V291" s="307">
        <f>IFERROR(SUM(V289:V289),"0")</f>
        <v>85.8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80</v>
      </c>
      <c r="V293" s="306">
        <f>IFERROR(IF(U293="",0,CEILING((U293/$H293),1)*$H293),"")</f>
        <v>85.8</v>
      </c>
      <c r="W293" s="37">
        <f>IFERROR(IF(V293=0,"",ROUNDUP(V293/H293,0)*0.02175),"")</f>
        <v>0.23924999999999999</v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10.256410256410257</v>
      </c>
      <c r="V294" s="307">
        <f>IFERROR(V293/H293,"0")</f>
        <v>11</v>
      </c>
      <c r="W294" s="307">
        <f>IFERROR(IF(W293="",0,W293),"0")</f>
        <v>0.23924999999999999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80</v>
      </c>
      <c r="V295" s="307">
        <f>IFERROR(SUM(V293:V293),"0")</f>
        <v>85.8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50</v>
      </c>
      <c r="V300" s="306">
        <f>IFERROR(IF(U300="",0,CEILING((U300/$H300),1)*$H300),"")</f>
        <v>54</v>
      </c>
      <c r="W300" s="37">
        <f>IFERROR(IF(V300=0,"",ROUNDUP(V300/H300,0)*0.02175),"")</f>
        <v>0.10874999999999999</v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4.6296296296296298</v>
      </c>
      <c r="V302" s="307">
        <f>IFERROR(V298/H298,"0")+IFERROR(V299/H299,"0")+IFERROR(V300/H300,"0")+IFERROR(V301/H301,"0")</f>
        <v>5</v>
      </c>
      <c r="W302" s="307">
        <f>IFERROR(IF(W298="",0,W298),"0")+IFERROR(IF(W299="",0,W299),"0")+IFERROR(IF(W300="",0,W300),"0")+IFERROR(IF(W301="",0,W301),"0")</f>
        <v>0.10874999999999999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50</v>
      </c>
      <c r="V303" s="307">
        <f>IFERROR(SUM(V298:V301),"0")</f>
        <v>54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30</v>
      </c>
      <c r="V310" s="306">
        <f>IFERROR(IF(U310="",0,CEILING((U310/$H310),1)*$H310),"")</f>
        <v>31.2</v>
      </c>
      <c r="W310" s="37">
        <f>IFERROR(IF(V310=0,"",ROUNDUP(V310/H310,0)*0.02175),"")</f>
        <v>8.6999999999999994E-2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3.8461538461538463</v>
      </c>
      <c r="V314" s="307">
        <f>IFERROR(V310/H310,"0")+IFERROR(V311/H311,"0")+IFERROR(V312/H312,"0")+IFERROR(V313/H313,"0")</f>
        <v>4</v>
      </c>
      <c r="W314" s="307">
        <f>IFERROR(IF(W310="",0,W310),"0")+IFERROR(IF(W311="",0,W311),"0")+IFERROR(IF(W312="",0,W312),"0")+IFERROR(IF(W313="",0,W313),"0")</f>
        <v>8.6999999999999994E-2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30</v>
      </c>
      <c r="V315" s="307">
        <f>IFERROR(SUM(V310:V313),"0")</f>
        <v>31.2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36</v>
      </c>
      <c r="V324" s="306">
        <f>IFERROR(IF(U324="",0,CEILING((U324/$H324),1)*$H324),"")</f>
        <v>37.800000000000004</v>
      </c>
      <c r="W324" s="37">
        <f>IFERROR(IF(V324=0,"",ROUNDUP(V324/H324,0)*0.00753),"")</f>
        <v>0.10542</v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13.333333333333332</v>
      </c>
      <c r="V325" s="307">
        <f>IFERROR(V323/H323,"0")+IFERROR(V324/H324,"0")</f>
        <v>14</v>
      </c>
      <c r="W325" s="307">
        <f>IFERROR(IF(W323="",0,W323),"0")+IFERROR(IF(W324="",0,W324),"0")</f>
        <v>0.10542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36</v>
      </c>
      <c r="V326" s="307">
        <f>IFERROR(SUM(V323:V324),"0")</f>
        <v>37.800000000000004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100</v>
      </c>
      <c r="V334" s="306">
        <f t="shared" si="14"/>
        <v>100.80000000000001</v>
      </c>
      <c r="W334" s="37">
        <f>IFERROR(IF(V334=0,"",ROUNDUP(V334/H334,0)*0.00753),"")</f>
        <v>0.18071999999999999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100</v>
      </c>
      <c r="V336" s="306">
        <f t="shared" si="14"/>
        <v>100.80000000000001</v>
      </c>
      <c r="W336" s="37">
        <f>IFERROR(IF(V336=0,"",ROUNDUP(V336/H336,0)*0.00753),"")</f>
        <v>0.18071999999999999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105</v>
      </c>
      <c r="V337" s="306">
        <f t="shared" si="14"/>
        <v>105</v>
      </c>
      <c r="W337" s="37">
        <f>IFERROR(IF(V337=0,"",ROUNDUP(V337/H337,0)*0.00502),"")</f>
        <v>0.251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35</v>
      </c>
      <c r="V338" s="306">
        <f t="shared" si="14"/>
        <v>35.700000000000003</v>
      </c>
      <c r="W338" s="37">
        <f>IFERROR(IF(V338=0,"",ROUNDUP(V338/H338,0)*0.00502),"")</f>
        <v>8.5339999999999999E-2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105</v>
      </c>
      <c r="V340" s="306">
        <f t="shared" si="14"/>
        <v>105</v>
      </c>
      <c r="W340" s="37">
        <f>IFERROR(IF(V340=0,"",ROUNDUP(V340/H340,0)*0.00502),"")</f>
        <v>0.251</v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164.28571428571428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165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0.94877999999999996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445</v>
      </c>
      <c r="V342" s="307">
        <f>IFERROR(SUM(V328:V340),"0")</f>
        <v>447.3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120</v>
      </c>
      <c r="V371" s="306">
        <f>IFERROR(IF(U371="",0,CEILING((U371/$H371),1)*$H371),"")</f>
        <v>121.80000000000001</v>
      </c>
      <c r="W371" s="37">
        <f>IFERROR(IF(V371=0,"",ROUNDUP(V371/H371,0)*0.00753),"")</f>
        <v>0.21837000000000001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35</v>
      </c>
      <c r="V374" s="306">
        <f>IFERROR(IF(U374="",0,CEILING((U374/$H374),1)*$H374),"")</f>
        <v>35.700000000000003</v>
      </c>
      <c r="W374" s="37">
        <f>IFERROR(IF(V374=0,"",ROUNDUP(V374/H374,0)*0.00502),"")</f>
        <v>8.5339999999999999E-2</v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45.238095238095234</v>
      </c>
      <c r="V376" s="307">
        <f>IFERROR(V371/H371,"0")+IFERROR(V372/H372,"0")+IFERROR(V373/H373,"0")+IFERROR(V374/H374,"0")+IFERROR(V375/H375,"0")</f>
        <v>46</v>
      </c>
      <c r="W376" s="307">
        <f>IFERROR(IF(W371="",0,W371),"0")+IFERROR(IF(W372="",0,W372),"0")+IFERROR(IF(W373="",0,W373),"0")+IFERROR(IF(W374="",0,W374),"0")+IFERROR(IF(W375="",0,W375),"0")</f>
        <v>0.30371000000000004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155</v>
      </c>
      <c r="V377" s="307">
        <f>IFERROR(SUM(V371:V375),"0")</f>
        <v>157.5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100</v>
      </c>
      <c r="V389" s="306">
        <f t="shared" ref="V389:V398" si="15">IFERROR(IF(U389="",0,CEILING((U389/$H389),1)*$H389),"")</f>
        <v>100.32000000000001</v>
      </c>
      <c r="W389" s="37">
        <f>IFERROR(IF(V389=0,"",ROUNDUP(V389/H389,0)*0.01196),"")</f>
        <v>0.22724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180</v>
      </c>
      <c r="V390" s="306">
        <f t="shared" si="15"/>
        <v>184.8</v>
      </c>
      <c r="W390" s="37">
        <f>IFERROR(IF(V390=0,"",ROUNDUP(V390/H390,0)*0.01196),"")</f>
        <v>0.41860000000000003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120</v>
      </c>
      <c r="V392" s="306">
        <f t="shared" si="15"/>
        <v>121.44000000000001</v>
      </c>
      <c r="W392" s="37">
        <f>IFERROR(IF(V392=0,"",ROUNDUP(V392/H392,0)*0.01196),"")</f>
        <v>0.27507999999999999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40</v>
      </c>
      <c r="V393" s="306">
        <f t="shared" si="15"/>
        <v>40.799999999999997</v>
      </c>
      <c r="W393" s="37">
        <f>IFERROR(IF(V393=0,"",ROUNDUP(V393/H393,0)*0.00753),"")</f>
        <v>0.12801000000000001</v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20</v>
      </c>
      <c r="V397" s="306">
        <f t="shared" si="15"/>
        <v>21.599999999999998</v>
      </c>
      <c r="W397" s="37">
        <f>IFERROR(IF(V397=0,"",ROUNDUP(V397/H397,0)*0.00753),"")</f>
        <v>6.7769999999999997E-2</v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100.75757575757575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103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1.1166999999999998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460</v>
      </c>
      <c r="V400" s="307">
        <f>IFERROR(SUM(V389:V398),"0")</f>
        <v>468.96000000000004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100</v>
      </c>
      <c r="V402" s="306">
        <f>IFERROR(IF(U402="",0,CEILING((U402/$H402),1)*$H402),"")</f>
        <v>100.32000000000001</v>
      </c>
      <c r="W402" s="37">
        <f>IFERROR(IF(V402=0,"",ROUNDUP(V402/H402,0)*0.01196),"")</f>
        <v>0.22724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18.939393939393938</v>
      </c>
      <c r="V404" s="307">
        <f>IFERROR(V402/H402,"0")+IFERROR(V403/H403,"0")</f>
        <v>19</v>
      </c>
      <c r="W404" s="307">
        <f>IFERROR(IF(W402="",0,W402),"0")+IFERROR(IF(W403="",0,W403),"0")</f>
        <v>0.22724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100</v>
      </c>
      <c r="V405" s="307">
        <f>IFERROR(SUM(V402:V403),"0")</f>
        <v>100.32000000000001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100</v>
      </c>
      <c r="V407" s="306">
        <f t="shared" ref="V407:V412" si="16">IFERROR(IF(U407="",0,CEILING((U407/$H407),1)*$H407),"")</f>
        <v>100.32000000000001</v>
      </c>
      <c r="W407" s="37">
        <f>IFERROR(IF(V407=0,"",ROUNDUP(V407/H407,0)*0.01196),"")</f>
        <v>0.22724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100</v>
      </c>
      <c r="V408" s="306">
        <f t="shared" si="16"/>
        <v>100.32000000000001</v>
      </c>
      <c r="W408" s="37">
        <f>IFERROR(IF(V408=0,"",ROUNDUP(V408/H408,0)*0.01196),"")</f>
        <v>0.22724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150</v>
      </c>
      <c r="V409" s="306">
        <f t="shared" si="16"/>
        <v>153.12</v>
      </c>
      <c r="W409" s="37">
        <f>IFERROR(IF(V409=0,"",ROUNDUP(V409/H409,0)*0.01196),"")</f>
        <v>0.34683999999999998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66.287878787878782</v>
      </c>
      <c r="V413" s="307">
        <f>IFERROR(V407/H407,"0")+IFERROR(V408/H408,"0")+IFERROR(V409/H409,"0")+IFERROR(V410/H410,"0")+IFERROR(V411/H411,"0")+IFERROR(V412/H412,"0")</f>
        <v>67</v>
      </c>
      <c r="W413" s="307">
        <f>IFERROR(IF(W407="",0,W407),"0")+IFERROR(IF(W408="",0,W408),"0")+IFERROR(IF(W409="",0,W409),"0")+IFERROR(IF(W410="",0,W410),"0")+IFERROR(IF(W411="",0,W411),"0")+IFERROR(IF(W412="",0,W412),"0")</f>
        <v>0.80132000000000003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350</v>
      </c>
      <c r="V414" s="307">
        <f>IFERROR(SUM(V407:V412),"0")</f>
        <v>353.76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30</v>
      </c>
      <c r="V424" s="306">
        <f>IFERROR(IF(U424="",0,CEILING((U424/$H424),1)*$H424),"")</f>
        <v>36</v>
      </c>
      <c r="W424" s="37">
        <f>IFERROR(IF(V424=0,"",ROUNDUP(V424/H424,0)*0.02175),"")</f>
        <v>6.5250000000000002E-2</v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2.5</v>
      </c>
      <c r="V425" s="307">
        <f>IFERROR(V423/H423,"0")+IFERROR(V424/H424,"0")</f>
        <v>3</v>
      </c>
      <c r="W425" s="307">
        <f>IFERROR(IF(W423="",0,W423),"0")+IFERROR(IF(W424="",0,W424),"0")</f>
        <v>6.5250000000000002E-2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30</v>
      </c>
      <c r="V426" s="307">
        <f>IFERROR(SUM(V423:V424),"0")</f>
        <v>36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500</v>
      </c>
      <c r="V438" s="306">
        <f>IFERROR(IF(U438="",0,CEILING((U438/$H438),1)*$H438),"")</f>
        <v>507</v>
      </c>
      <c r="W438" s="37">
        <f>IFERROR(IF(V438=0,"",ROUNDUP(V438/H438,0)*0.02175),"")</f>
        <v>1.4137499999999998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64.102564102564102</v>
      </c>
      <c r="V441" s="307">
        <f>IFERROR(V438/H438,"0")+IFERROR(V439/H439,"0")+IFERROR(V440/H440,"0")</f>
        <v>65</v>
      </c>
      <c r="W441" s="307">
        <f>IFERROR(IF(W438="",0,W438),"0")+IFERROR(IF(W439="",0,W439),"0")+IFERROR(IF(W440="",0,W440),"0")</f>
        <v>1.4137499999999998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500</v>
      </c>
      <c r="V442" s="307">
        <f>IFERROR(SUM(V438:V440),"0")</f>
        <v>507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17514.599999999999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17688.929999999997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18694.535102616686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18878.955000000005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35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35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19569.535102616686</v>
      </c>
      <c r="V446" s="307">
        <f>GrossWeightTotalR+PalletQtyTotalR*25</f>
        <v>19753.955000000005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3771.2616944459046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3798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39.731410000000011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145.80000000000001</v>
      </c>
      <c r="D453" s="47">
        <f>IFERROR(V56*1,"0")+IFERROR(V57*1,"0")+IFERROR(V58*1,"0")</f>
        <v>957.6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2355.6000000000004</v>
      </c>
      <c r="F453" s="47">
        <f>IFERROR(V122*1,"0")+IFERROR(V123*1,"0")+IFERROR(V124*1,"0")+IFERROR(V125*1,"0")</f>
        <v>1147.5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3715.3</v>
      </c>
      <c r="I453" s="47">
        <f>IFERROR(V232*1,"0")+IFERROR(V233*1,"0")+IFERROR(V234*1,"0")+IFERROR(V235*1,"0")+IFERROR(V236*1,"0")+IFERROR(V237*1,"0")+IFERROR(V238*1,"0")+IFERROR(V242*1,"0")+IFERROR(V243*1,"0")</f>
        <v>108</v>
      </c>
      <c r="J453" s="47">
        <f>IFERROR(V248*1,"0")+IFERROR(V249*1,"0")+IFERROR(V253*1,"0")+IFERROR(V254*1,"0")+IFERROR(V255*1,"0")+IFERROR(V259*1,"0")+IFERROR(V263*1,"0")</f>
        <v>1506.6899999999998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5558.6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85.2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485.1</v>
      </c>
      <c r="N453" s="47">
        <f>IFERROR(V366*1,"0")+IFERROR(V367*1,"0")+IFERROR(V371*1,"0")+IFERROR(V372*1,"0")+IFERROR(V373*1,"0")+IFERROR(V374*1,"0")+IFERROR(V375*1,"0")+IFERROR(V379*1,"0")+IFERROR(V383*1,"0")</f>
        <v>157.5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923.04000000000019</v>
      </c>
      <c r="P453" s="47">
        <f>IFERROR(V423*1,"0")+IFERROR(V424*1,"0")+IFERROR(V428*1,"0")+IFERROR(V429*1,"0")+IFERROR(V433*1,"0")+IFERROR(V434*1,"0")+IFERROR(V438*1,"0")+IFERROR(V439*1,"0")+IFERROR(V440*1,"0")</f>
        <v>543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2023-08-04T10:58:59Z</dcterms:modified>
</cp:coreProperties>
</file>