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U381" i="1"/>
  <c r="V380" i="1"/>
  <c r="U380" i="1"/>
  <c r="W379" i="1"/>
  <c r="W380" i="1" s="1"/>
  <c r="V379" i="1"/>
  <c r="V381" i="1" s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W376" i="1" s="1"/>
  <c r="M372" i="1"/>
  <c r="W371" i="1"/>
  <c r="V371" i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W355" i="1"/>
  <c r="V355" i="1"/>
  <c r="V359" i="1" s="1"/>
  <c r="U353" i="1"/>
  <c r="U352" i="1"/>
  <c r="V351" i="1"/>
  <c r="U349" i="1"/>
  <c r="V348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W314" i="1" s="1"/>
  <c r="V311" i="1"/>
  <c r="W310" i="1"/>
  <c r="V310" i="1"/>
  <c r="V314" i="1" s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V303" i="1" s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U251" i="1"/>
  <c r="U250" i="1"/>
  <c r="W249" i="1"/>
  <c r="V249" i="1"/>
  <c r="M249" i="1"/>
  <c r="V248" i="1"/>
  <c r="M248" i="1"/>
  <c r="U245" i="1"/>
  <c r="U244" i="1"/>
  <c r="V243" i="1"/>
  <c r="M243" i="1"/>
  <c r="W242" i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W239" i="1" s="1"/>
  <c r="V232" i="1"/>
  <c r="M232" i="1"/>
  <c r="U229" i="1"/>
  <c r="V228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W221" i="1" s="1"/>
  <c r="V219" i="1"/>
  <c r="W218" i="1"/>
  <c r="V218" i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55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W134" i="1" s="1"/>
  <c r="V131" i="1"/>
  <c r="G45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W122" i="1"/>
  <c r="V122" i="1"/>
  <c r="M122" i="1"/>
  <c r="U119" i="1"/>
  <c r="U118" i="1"/>
  <c r="W117" i="1"/>
  <c r="V117" i="1"/>
  <c r="V116" i="1"/>
  <c r="W116" i="1" s="1"/>
  <c r="W115" i="1"/>
  <c r="V115" i="1"/>
  <c r="M115" i="1"/>
  <c r="V114" i="1"/>
  <c r="V118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2" i="1" s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U90" i="1"/>
  <c r="U89" i="1"/>
  <c r="W88" i="1"/>
  <c r="V88" i="1"/>
  <c r="M88" i="1"/>
  <c r="W87" i="1"/>
  <c r="V87" i="1"/>
  <c r="M87" i="1"/>
  <c r="V86" i="1"/>
  <c r="W86" i="1" s="1"/>
  <c r="W85" i="1"/>
  <c r="V85" i="1"/>
  <c r="M85" i="1"/>
  <c r="W84" i="1"/>
  <c r="V84" i="1"/>
  <c r="V83" i="1"/>
  <c r="W83" i="1" s="1"/>
  <c r="W89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W63" i="1"/>
  <c r="W80" i="1" s="1"/>
  <c r="V63" i="1"/>
  <c r="E453" i="1" s="1"/>
  <c r="M63" i="1"/>
  <c r="U60" i="1"/>
  <c r="U59" i="1"/>
  <c r="W58" i="1"/>
  <c r="V58" i="1"/>
  <c r="V57" i="1"/>
  <c r="W57" i="1" s="1"/>
  <c r="M57" i="1"/>
  <c r="W56" i="1"/>
  <c r="W59" i="1" s="1"/>
  <c r="V56" i="1"/>
  <c r="M56" i="1"/>
  <c r="V53" i="1"/>
  <c r="U53" i="1"/>
  <c r="V52" i="1"/>
  <c r="U52" i="1"/>
  <c r="W51" i="1"/>
  <c r="V51" i="1"/>
  <c r="M51" i="1"/>
  <c r="W50" i="1"/>
  <c r="W52" i="1" s="1"/>
  <c r="V50" i="1"/>
  <c r="C453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V26" i="1"/>
  <c r="V33" i="1" s="1"/>
  <c r="M26" i="1"/>
  <c r="V24" i="1"/>
  <c r="U24" i="1"/>
  <c r="U443" i="1" s="1"/>
  <c r="V23" i="1"/>
  <c r="U23" i="1"/>
  <c r="U447" i="1" s="1"/>
  <c r="W22" i="1"/>
  <c r="W23" i="1" s="1"/>
  <c r="V22" i="1"/>
  <c r="H10" i="1"/>
  <c r="F9" i="1"/>
  <c r="A9" i="1"/>
  <c r="J9" i="1" s="1"/>
  <c r="D7" i="1"/>
  <c r="N6" i="1"/>
  <c r="M2" i="1"/>
  <c r="F10" i="1" l="1"/>
  <c r="W101" i="1"/>
  <c r="W32" i="1"/>
  <c r="W448" i="1" s="1"/>
  <c r="V80" i="1"/>
  <c r="A10" i="1"/>
  <c r="V32" i="1"/>
  <c r="V81" i="1"/>
  <c r="V111" i="1"/>
  <c r="W126" i="1"/>
  <c r="H453" i="1"/>
  <c r="V206" i="1"/>
  <c r="W183" i="1"/>
  <c r="W206" i="1" s="1"/>
  <c r="V207" i="1"/>
  <c r="V222" i="1"/>
  <c r="V240" i="1"/>
  <c r="V244" i="1"/>
  <c r="W243" i="1"/>
  <c r="W244" i="1" s="1"/>
  <c r="V245" i="1"/>
  <c r="W277" i="1"/>
  <c r="V315" i="1"/>
  <c r="W325" i="1"/>
  <c r="W358" i="1"/>
  <c r="W361" i="1"/>
  <c r="W362" i="1" s="1"/>
  <c r="V362" i="1"/>
  <c r="V363" i="1"/>
  <c r="V404" i="1"/>
  <c r="W402" i="1"/>
  <c r="W404" i="1" s="1"/>
  <c r="P453" i="1"/>
  <c r="V425" i="1"/>
  <c r="W423" i="1"/>
  <c r="W425" i="1" s="1"/>
  <c r="W441" i="1"/>
  <c r="V90" i="1"/>
  <c r="V102" i="1"/>
  <c r="V119" i="1"/>
  <c r="V155" i="1"/>
  <c r="V162" i="1"/>
  <c r="V282" i="1"/>
  <c r="W281" i="1"/>
  <c r="W282" i="1" s="1"/>
  <c r="V283" i="1"/>
  <c r="V290" i="1"/>
  <c r="W289" i="1"/>
  <c r="W290" i="1" s="1"/>
  <c r="V291" i="1"/>
  <c r="L453" i="1"/>
  <c r="V302" i="1"/>
  <c r="W298" i="1"/>
  <c r="W302" i="1" s="1"/>
  <c r="W383" i="1"/>
  <c r="W384" i="1" s="1"/>
  <c r="V384" i="1"/>
  <c r="V385" i="1"/>
  <c r="V405" i="1"/>
  <c r="V419" i="1"/>
  <c r="W416" i="1"/>
  <c r="W418" i="1" s="1"/>
  <c r="V426" i="1"/>
  <c r="V435" i="1"/>
  <c r="W433" i="1"/>
  <c r="W435" i="1" s="1"/>
  <c r="W35" i="1"/>
  <c r="W37" i="1" s="1"/>
  <c r="V38" i="1"/>
  <c r="V443" i="1" s="1"/>
  <c r="V60" i="1"/>
  <c r="V89" i="1"/>
  <c r="V101" i="1"/>
  <c r="W114" i="1"/>
  <c r="W118" i="1" s="1"/>
  <c r="V126" i="1"/>
  <c r="V180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257" i="1"/>
  <c r="V256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V376" i="1"/>
  <c r="V400" i="1"/>
  <c r="V418" i="1"/>
  <c r="V436" i="1"/>
  <c r="I453" i="1"/>
  <c r="H9" i="1"/>
  <c r="V445" i="1"/>
  <c r="B453" i="1"/>
  <c r="V444" i="1"/>
  <c r="D453" i="1"/>
  <c r="V59" i="1"/>
  <c r="V447" i="1" s="1"/>
  <c r="W104" i="1"/>
  <c r="W111" i="1" s="1"/>
  <c r="V127" i="1"/>
  <c r="F453" i="1"/>
  <c r="W158" i="1"/>
  <c r="W161" i="1" s="1"/>
  <c r="V161" i="1"/>
  <c r="V181" i="1"/>
  <c r="W164" i="1"/>
  <c r="W180" i="1" s="1"/>
  <c r="V221" i="1"/>
  <c r="V250" i="1"/>
  <c r="W256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V446" i="1" l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<sst xmlns="http://schemas.openxmlformats.org/spreadsheetml/2006/main" count="1743" uniqueCount="717">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</sst>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 t="s">
        <v>716</v>
      </c>
      <c r="I5" s="634"/>
      <c r="J5" s="634"/>
      <c r="K5" s="632"/>
      <c r="M5" s="25" t="s">
        <v>10</v>
      </c>
      <c r="N5" s="627">
        <v>45148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691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7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0.54166666666666663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500</v>
      </c>
      <c r="V50" s="306">
        <f>IFERROR(IF(U50="",0,CEILING((U50/$H50),1)*$H50),"")</f>
        <v>507.6</v>
      </c>
      <c r="W50" s="37">
        <f>IFERROR(IF(V50=0,"",ROUNDUP(V50/H50,0)*0.02175),"")</f>
        <v>1.0222499999999999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46.296296296296291</v>
      </c>
      <c r="V52" s="307">
        <f>IFERROR(V50/H50,"0")+IFERROR(V51/H51,"0")</f>
        <v>47</v>
      </c>
      <c r="W52" s="307">
        <f>IFERROR(IF(W50="",0,W50),"0")+IFERROR(IF(W51="",0,W51),"0")</f>
        <v>1.0222499999999999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500</v>
      </c>
      <c r="V53" s="307">
        <f>IFERROR(SUM(V50:V51),"0")</f>
        <v>507.6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0</v>
      </c>
      <c r="V59" s="307">
        <f>IFERROR(V56/H56,"0")+IFERROR(V57/H57,"0")+IFERROR(V58/H58,"0")</f>
        <v>0</v>
      </c>
      <c r="W59" s="307">
        <f>IFERROR(IF(W56="",0,W56),"0")+IFERROR(IF(W57="",0,W57),"0")+IFERROR(IF(W58="",0,W58),"0")</f>
        <v>0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0</v>
      </c>
      <c r="V60" s="307">
        <f>IFERROR(SUM(V56:V58),"0")</f>
        <v>0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75</v>
      </c>
      <c r="V88" s="306">
        <f t="shared" si="4"/>
        <v>75</v>
      </c>
      <c r="W88" s="37">
        <f>IFERROR(IF(V88=0,"",ROUNDUP(V88/H88,0)*0.00753),"")</f>
        <v>0.18825</v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25</v>
      </c>
      <c r="V89" s="307">
        <f>IFERROR(V83/H83,"0")+IFERROR(V84/H84,"0")+IFERROR(V85/H85,"0")+IFERROR(V86/H86,"0")+IFERROR(V87/H87,"0")+IFERROR(V88/H88,"0")</f>
        <v>25</v>
      </c>
      <c r="W89" s="307">
        <f>IFERROR(IF(W83="",0,W83),"0")+IFERROR(IF(W84="",0,W84),"0")+IFERROR(IF(W85="",0,W85),"0")+IFERROR(IF(W86="",0,W86),"0")+IFERROR(IF(W87="",0,W87),"0")+IFERROR(IF(W88="",0,W88),"0")</f>
        <v>0.18825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75</v>
      </c>
      <c r="V90" s="307">
        <f>IFERROR(SUM(V83:V88),"0")</f>
        <v>75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0</v>
      </c>
      <c r="V111" s="307">
        <f>IFERROR(V104/H104,"0")+IFERROR(V105/H105,"0")+IFERROR(V106/H106,"0")+IFERROR(V107/H107,"0")+IFERROR(V108/H108,"0")+IFERROR(V109/H109,"0")+IFERROR(V110/H110,"0")</f>
        <v>0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0</v>
      </c>
      <c r="V112" s="307">
        <f>IFERROR(SUM(V104:V110),"0")</f>
        <v>0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30</v>
      </c>
      <c r="V147" s="306">
        <f t="shared" si="7"/>
        <v>30</v>
      </c>
      <c r="W147" s="37">
        <f>IFERROR(IF(V147=0,"",ROUNDUP(V147/H147,0)*0.00937),"")</f>
        <v>5.6219999999999999E-2</v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6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6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5.6219999999999999E-2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30</v>
      </c>
      <c r="V156" s="307">
        <f>IFERROR(SUM(V138:V154),"0")</f>
        <v>30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170</v>
      </c>
      <c r="V164" s="306">
        <f t="shared" ref="V164:V179" si="8">IFERROR(IF(U164="",0,CEILING((U164/$H164),1)*$H164),"")</f>
        <v>172.20000000000002</v>
      </c>
      <c r="W164" s="37">
        <f>IFERROR(IF(V164=0,"",ROUNDUP(V164/H164,0)*0.00753),"")</f>
        <v>0.30873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50</v>
      </c>
      <c r="V165" s="306">
        <f t="shared" si="8"/>
        <v>50.400000000000006</v>
      </c>
      <c r="W165" s="37">
        <f>IFERROR(IF(V165=0,"",ROUNDUP(V165/H165,0)*0.00753),"")</f>
        <v>9.0359999999999996E-2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52.38095238095238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53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0.39909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220</v>
      </c>
      <c r="V181" s="307">
        <f>IFERROR(SUM(V164:V179),"0")</f>
        <v>222.60000000000002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2500</v>
      </c>
      <c r="V184" s="306">
        <f t="shared" si="9"/>
        <v>2502.9</v>
      </c>
      <c r="W184" s="37">
        <f>IFERROR(IF(V184=0,"",ROUNDUP(V184/H184,0)*0.02175),"")</f>
        <v>6.7207499999999998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308.64197530864197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309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6.7207499999999998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2500</v>
      </c>
      <c r="V207" s="307">
        <f>IFERROR(SUM(V183:V205),"0")</f>
        <v>2502.9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250</v>
      </c>
      <c r="V210" s="306">
        <f t="shared" si="11"/>
        <v>257.39999999999998</v>
      </c>
      <c r="W210" s="37">
        <f>IFERROR(IF(V210=0,"",ROUNDUP(V210/H210,0)*0.02175),"")</f>
        <v>0.71775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32.051282051282051</v>
      </c>
      <c r="V215" s="307">
        <f>IFERROR(V209/H209,"0")+IFERROR(V210/H210,"0")+IFERROR(V211/H211,"0")+IFERROR(V212/H212,"0")+IFERROR(V213/H213,"0")+IFERROR(V214/H214,"0")</f>
        <v>33</v>
      </c>
      <c r="W215" s="307">
        <f>IFERROR(IF(W209="",0,W209),"0")+IFERROR(IF(W210="",0,W210),"0")+IFERROR(IF(W211="",0,W211),"0")+IFERROR(IF(W212="",0,W212),"0")+IFERROR(IF(W213="",0,W213),"0")+IFERROR(IF(W214="",0,W214),"0")</f>
        <v>0.71775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250</v>
      </c>
      <c r="V216" s="307">
        <f>IFERROR(SUM(V209:V214),"0")</f>
        <v>257.39999999999998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50</v>
      </c>
      <c r="V232" s="306">
        <f t="shared" ref="V232:V238" si="12">IFERROR(IF(U232="",0,CEILING((U232/$H232),1)*$H232),"")</f>
        <v>54</v>
      </c>
      <c r="W232" s="37">
        <f>IFERROR(IF(V232=0,"",ROUNDUP(V232/H232,0)*0.02175),"")</f>
        <v>0.10874999999999999</v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30</v>
      </c>
      <c r="V235" s="306">
        <f t="shared" si="12"/>
        <v>32.400000000000006</v>
      </c>
      <c r="W235" s="37">
        <f>IFERROR(IF(V235=0,"",ROUNDUP(V235/H235,0)*0.02175),"")</f>
        <v>6.5250000000000002E-2</v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7.4074074074074074</v>
      </c>
      <c r="V239" s="307">
        <f>IFERROR(V232/H232,"0")+IFERROR(V233/H233,"0")+IFERROR(V234/H234,"0")+IFERROR(V235/H235,"0")+IFERROR(V236/H236,"0")+IFERROR(V237/H237,"0")+IFERROR(V238/H238,"0")</f>
        <v>8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0.17399999999999999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80</v>
      </c>
      <c r="V240" s="307">
        <f>IFERROR(SUM(V232:V238),"0")</f>
        <v>86.4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500</v>
      </c>
      <c r="V270" s="306">
        <f t="shared" si="13"/>
        <v>510</v>
      </c>
      <c r="W270" s="37">
        <f>IFERROR(IF(V270=0,"",ROUNDUP(V270/H270,0)*0.02175),"")</f>
        <v>0.73949999999999994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0</v>
      </c>
      <c r="V273" s="306">
        <f t="shared" si="13"/>
        <v>0</v>
      </c>
      <c r="W273" s="37" t="str">
        <f>IFERROR(IF(V273=0,"",ROUNDUP(V273/H273,0)*0.02175),"")</f>
        <v/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33.333333333333336</v>
      </c>
      <c r="V277" s="307">
        <f>IFERROR(V269/H269,"0")+IFERROR(V270/H270,"0")+IFERROR(V271/H271,"0")+IFERROR(V272/H272,"0")+IFERROR(V273/H273,"0")+IFERROR(V274/H274,"0")+IFERROR(V275/H275,"0")+IFERROR(V276/H276,"0")</f>
        <v>34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0.73949999999999994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500</v>
      </c>
      <c r="V278" s="307">
        <f>IFERROR(SUM(V269:V276),"0")</f>
        <v>510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0</v>
      </c>
      <c r="V282" s="307">
        <f>IFERROR(V280/H280,"0")+IFERROR(V281/H281,"0")</f>
        <v>0</v>
      </c>
      <c r="W282" s="307">
        <f>IFERROR(IF(W280="",0,W280),"0")+IFERROR(IF(W281="",0,W281),"0")</f>
        <v>0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0</v>
      </c>
      <c r="V283" s="307">
        <f>IFERROR(SUM(V280:V281),"0")</f>
        <v>0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100</v>
      </c>
      <c r="V298" s="306">
        <f>IFERROR(IF(U298="",0,CEILING((U298/$H298),1)*$H298),"")</f>
        <v>108</v>
      </c>
      <c r="W298" s="37">
        <f>IFERROR(IF(V298=0,"",ROUNDUP(V298/H298,0)*0.02175),"")</f>
        <v>0.19574999999999998</v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8.3333333333333339</v>
      </c>
      <c r="V302" s="307">
        <f>IFERROR(V298/H298,"0")+IFERROR(V299/H299,"0")+IFERROR(V300/H300,"0")+IFERROR(V301/H301,"0")</f>
        <v>9</v>
      </c>
      <c r="W302" s="307">
        <f>IFERROR(IF(W298="",0,W298),"0")+IFERROR(IF(W299="",0,W299),"0")+IFERROR(IF(W300="",0,W300),"0")+IFERROR(IF(W301="",0,W301),"0")</f>
        <v>0.19574999999999998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100</v>
      </c>
      <c r="V303" s="307">
        <f>IFERROR(SUM(V298:V301),"0")</f>
        <v>108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0</v>
      </c>
      <c r="V342" s="307">
        <f>IFERROR(SUM(V328:V340),"0")</f>
        <v>0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60</v>
      </c>
      <c r="V389" s="306">
        <f t="shared" ref="V389:V398" si="15">IFERROR(IF(U389="",0,CEILING((U389/$H389),1)*$H389),"")</f>
        <v>63.36</v>
      </c>
      <c r="W389" s="37">
        <f>IFERROR(IF(V389=0,"",ROUNDUP(V389/H389,0)*0.01196),"")</f>
        <v>0.14352000000000001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11.363636363636363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12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0.14352000000000001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60</v>
      </c>
      <c r="V400" s="307">
        <f>IFERROR(SUM(V389:V398),"0")</f>
        <v>63.36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50</v>
      </c>
      <c r="V402" s="306">
        <f>IFERROR(IF(U402="",0,CEILING((U402/$H402),1)*$H402),"")</f>
        <v>52.800000000000004</v>
      </c>
      <c r="W402" s="37">
        <f>IFERROR(IF(V402=0,"",ROUNDUP(V402/H402,0)*0.01196),"")</f>
        <v>0.1196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9.4696969696969688</v>
      </c>
      <c r="V404" s="307">
        <f>IFERROR(V402/H402,"0")+IFERROR(V403/H403,"0")</f>
        <v>10</v>
      </c>
      <c r="W404" s="307">
        <f>IFERROR(IF(W402="",0,W402),"0")+IFERROR(IF(W403="",0,W403),"0")</f>
        <v>0.1196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50</v>
      </c>
      <c r="V405" s="307">
        <f>IFERROR(SUM(V402:V403),"0")</f>
        <v>52.800000000000004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500</v>
      </c>
      <c r="V429" s="306">
        <f>IFERROR(IF(U429="",0,CEILING((U429/$H429),1)*$H429),"")</f>
        <v>507.6</v>
      </c>
      <c r="W429" s="37">
        <f>IFERROR(IF(V429=0,"",ROUNDUP(V429/H429,0)*0.02175),"")</f>
        <v>1.0222499999999999</v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46.296296296296291</v>
      </c>
      <c r="V430" s="307">
        <f>IFERROR(V428/H428,"0")+IFERROR(V429/H429,"0")</f>
        <v>47</v>
      </c>
      <c r="W430" s="307">
        <f>IFERROR(IF(W428="",0,W428),"0")+IFERROR(IF(W429="",0,W429),"0")</f>
        <v>1.0222499999999999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500</v>
      </c>
      <c r="V431" s="307">
        <f>IFERROR(SUM(V428:V429),"0")</f>
        <v>507.6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30</v>
      </c>
      <c r="V433" s="306">
        <f>IFERROR(IF(U433="",0,CEILING((U433/$H433),1)*$H433),"")</f>
        <v>30.24</v>
      </c>
      <c r="W433" s="37">
        <f>IFERROR(IF(V433=0,"",ROUNDUP(V433/H433,0)*0.00753),"")</f>
        <v>6.0240000000000002E-2</v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100</v>
      </c>
      <c r="V434" s="306">
        <f>IFERROR(IF(U434="",0,CEILING((U434/$H434),1)*$H434),"")</f>
        <v>102.05999999999999</v>
      </c>
      <c r="W434" s="37">
        <f>IFERROR(IF(V434=0,"",ROUNDUP(V434/H434,0)*0.00753),"")</f>
        <v>0.20331000000000002</v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34.391534391534393</v>
      </c>
      <c r="V435" s="307">
        <f>IFERROR(V433/H433,"0")+IFERROR(V434/H434,"0")</f>
        <v>35</v>
      </c>
      <c r="W435" s="307">
        <f>IFERROR(IF(W433="",0,W433),"0")+IFERROR(IF(W434="",0,W434),"0")</f>
        <v>0.26355000000000001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130</v>
      </c>
      <c r="V436" s="307">
        <f>IFERROR(SUM(V433:V434),"0")</f>
        <v>132.29999999999998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4995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5055.9600000000009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5289.6199918599914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5353.6539999999995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10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10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5539.6199918599914</v>
      </c>
      <c r="V446" s="307">
        <f>GrossWeightTotalR+PalletQtyTotalR*25</f>
        <v>5603.6539999999995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620.9657441324108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628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11.76248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507.6</v>
      </c>
      <c r="D453" s="47">
        <f>IFERROR(V56*1,"0")+IFERROR(V57*1,"0")+IFERROR(V58*1,"0")</f>
        <v>0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75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3012.9</v>
      </c>
      <c r="I453" s="47">
        <f>IFERROR(V232*1,"0")+IFERROR(V233*1,"0")+IFERROR(V234*1,"0")+IFERROR(V235*1,"0")+IFERROR(V236*1,"0")+IFERROR(V237*1,"0")+IFERROR(V238*1,"0")+IFERROR(V242*1,"0")+IFERROR(V243*1,"0")</f>
        <v>86.4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510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108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116.16</v>
      </c>
      <c r="P453" s="47">
        <f>IFERROR(V423*1,"0")+IFERROR(V424*1,"0")+IFERROR(V428*1,"0")+IFERROR(V429*1,"0")+IFERROR(V433*1,"0")+IFERROR(V434*1,"0")+IFERROR(V438*1,"0")+IFERROR(V439*1,"0")+IFERROR(V440*1,"0")</f>
        <v>639.9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2023-08-08T11:34:03Z</dcterms:modified>
</cp:coreProperties>
</file>