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5" i="1" l="1"/>
  <c r="U444" i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U430" i="1"/>
  <c r="V429" i="1"/>
  <c r="W429" i="1" s="1"/>
  <c r="V428" i="1"/>
  <c r="U426" i="1"/>
  <c r="U425" i="1"/>
  <c r="V424" i="1"/>
  <c r="W424" i="1" s="1"/>
  <c r="V423" i="1"/>
  <c r="U419" i="1"/>
  <c r="U418" i="1"/>
  <c r="V417" i="1"/>
  <c r="W417" i="1" s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V408" i="1"/>
  <c r="W408" i="1" s="1"/>
  <c r="M408" i="1"/>
  <c r="V407" i="1"/>
  <c r="M407" i="1"/>
  <c r="U405" i="1"/>
  <c r="U404" i="1"/>
  <c r="V403" i="1"/>
  <c r="W403" i="1" s="1"/>
  <c r="V402" i="1"/>
  <c r="M402" i="1"/>
  <c r="U400" i="1"/>
  <c r="U399" i="1"/>
  <c r="V398" i="1"/>
  <c r="W398" i="1" s="1"/>
  <c r="V397" i="1"/>
  <c r="W397" i="1" s="1"/>
  <c r="M397" i="1"/>
  <c r="V396" i="1"/>
  <c r="W396" i="1" s="1"/>
  <c r="V395" i="1"/>
  <c r="W395" i="1" s="1"/>
  <c r="V394" i="1"/>
  <c r="W394" i="1" s="1"/>
  <c r="V393" i="1"/>
  <c r="W393" i="1" s="1"/>
  <c r="M393" i="1"/>
  <c r="V392" i="1"/>
  <c r="W392" i="1" s="1"/>
  <c r="M392" i="1"/>
  <c r="V391" i="1"/>
  <c r="W391" i="1" s="1"/>
  <c r="V390" i="1"/>
  <c r="W390" i="1" s="1"/>
  <c r="M390" i="1"/>
  <c r="V389" i="1"/>
  <c r="M389" i="1"/>
  <c r="U385" i="1"/>
  <c r="U384" i="1"/>
  <c r="V383" i="1"/>
  <c r="U381" i="1"/>
  <c r="U380" i="1"/>
  <c r="V379" i="1"/>
  <c r="V381" i="1" s="1"/>
  <c r="U377" i="1"/>
  <c r="U376" i="1"/>
  <c r="V375" i="1"/>
  <c r="W375" i="1" s="1"/>
  <c r="V374" i="1"/>
  <c r="W374" i="1" s="1"/>
  <c r="M374" i="1"/>
  <c r="V373" i="1"/>
  <c r="W373" i="1" s="1"/>
  <c r="M373" i="1"/>
  <c r="V372" i="1"/>
  <c r="W372" i="1" s="1"/>
  <c r="M372" i="1"/>
  <c r="V371" i="1"/>
  <c r="W371" i="1" s="1"/>
  <c r="M371" i="1"/>
  <c r="U369" i="1"/>
  <c r="U368" i="1"/>
  <c r="V367" i="1"/>
  <c r="W367" i="1" s="1"/>
  <c r="M367" i="1"/>
  <c r="V366" i="1"/>
  <c r="V368" i="1" s="1"/>
  <c r="M366" i="1"/>
  <c r="U363" i="1"/>
  <c r="U362" i="1"/>
  <c r="V361" i="1"/>
  <c r="U359" i="1"/>
  <c r="U358" i="1"/>
  <c r="V357" i="1"/>
  <c r="W357" i="1" s="1"/>
  <c r="V356" i="1"/>
  <c r="W356" i="1" s="1"/>
  <c r="V355" i="1"/>
  <c r="U353" i="1"/>
  <c r="U352" i="1"/>
  <c r="V351" i="1"/>
  <c r="U349" i="1"/>
  <c r="U348" i="1"/>
  <c r="V347" i="1"/>
  <c r="W347" i="1" s="1"/>
  <c r="M347" i="1"/>
  <c r="V346" i="1"/>
  <c r="M346" i="1"/>
  <c r="V345" i="1"/>
  <c r="W345" i="1" s="1"/>
  <c r="V344" i="1"/>
  <c r="W344" i="1" s="1"/>
  <c r="M344" i="1"/>
  <c r="U342" i="1"/>
  <c r="U341" i="1"/>
  <c r="V340" i="1"/>
  <c r="W340" i="1" s="1"/>
  <c r="M340" i="1"/>
  <c r="V339" i="1"/>
  <c r="W339" i="1" s="1"/>
  <c r="M339" i="1"/>
  <c r="V338" i="1"/>
  <c r="W338" i="1" s="1"/>
  <c r="M338" i="1"/>
  <c r="V337" i="1"/>
  <c r="W337" i="1" s="1"/>
  <c r="M337" i="1"/>
  <c r="W336" i="1"/>
  <c r="V336" i="1"/>
  <c r="M336" i="1"/>
  <c r="V335" i="1"/>
  <c r="W335" i="1" s="1"/>
  <c r="M335" i="1"/>
  <c r="V334" i="1"/>
  <c r="W334" i="1" s="1"/>
  <c r="M334" i="1"/>
  <c r="V333" i="1"/>
  <c r="W333" i="1" s="1"/>
  <c r="V332" i="1"/>
  <c r="W332" i="1" s="1"/>
  <c r="V331" i="1"/>
  <c r="W331" i="1" s="1"/>
  <c r="V330" i="1"/>
  <c r="W330" i="1" s="1"/>
  <c r="V329" i="1"/>
  <c r="V328" i="1"/>
  <c r="U326" i="1"/>
  <c r="U325" i="1"/>
  <c r="V324" i="1"/>
  <c r="W324" i="1" s="1"/>
  <c r="V323" i="1"/>
  <c r="V326" i="1" s="1"/>
  <c r="M323" i="1"/>
  <c r="U319" i="1"/>
  <c r="U318" i="1"/>
  <c r="V317" i="1"/>
  <c r="V319" i="1" s="1"/>
  <c r="U315" i="1"/>
  <c r="U314" i="1"/>
  <c r="V313" i="1"/>
  <c r="W313" i="1" s="1"/>
  <c r="V312" i="1"/>
  <c r="M312" i="1"/>
  <c r="W311" i="1"/>
  <c r="V311" i="1"/>
  <c r="W310" i="1"/>
  <c r="V310" i="1"/>
  <c r="M310" i="1"/>
  <c r="U308" i="1"/>
  <c r="V307" i="1"/>
  <c r="U307" i="1"/>
  <c r="W306" i="1"/>
  <c r="V306" i="1"/>
  <c r="M306" i="1"/>
  <c r="V305" i="1"/>
  <c r="M305" i="1"/>
  <c r="U303" i="1"/>
  <c r="U302" i="1"/>
  <c r="V301" i="1"/>
  <c r="W301" i="1" s="1"/>
  <c r="M301" i="1"/>
  <c r="V300" i="1"/>
  <c r="W300" i="1" s="1"/>
  <c r="V299" i="1"/>
  <c r="W299" i="1" s="1"/>
  <c r="M299" i="1"/>
  <c r="V298" i="1"/>
  <c r="M298" i="1"/>
  <c r="U295" i="1"/>
  <c r="U294" i="1"/>
  <c r="V293" i="1"/>
  <c r="V294" i="1" s="1"/>
  <c r="M293" i="1"/>
  <c r="U291" i="1"/>
  <c r="U290" i="1"/>
  <c r="V289" i="1"/>
  <c r="V291" i="1" s="1"/>
  <c r="M289" i="1"/>
  <c r="U287" i="1"/>
  <c r="U286" i="1"/>
  <c r="V285" i="1"/>
  <c r="V287" i="1" s="1"/>
  <c r="M285" i="1"/>
  <c r="U283" i="1"/>
  <c r="U282" i="1"/>
  <c r="W281" i="1"/>
  <c r="V281" i="1"/>
  <c r="M281" i="1"/>
  <c r="V280" i="1"/>
  <c r="M280" i="1"/>
  <c r="U278" i="1"/>
  <c r="U277" i="1"/>
  <c r="V276" i="1"/>
  <c r="W276" i="1" s="1"/>
  <c r="M276" i="1"/>
  <c r="V275" i="1"/>
  <c r="W275" i="1" s="1"/>
  <c r="M275" i="1"/>
  <c r="V274" i="1"/>
  <c r="W274" i="1" s="1"/>
  <c r="V273" i="1"/>
  <c r="W273" i="1" s="1"/>
  <c r="M273" i="1"/>
  <c r="V272" i="1"/>
  <c r="W272" i="1" s="1"/>
  <c r="M272" i="1"/>
  <c r="V271" i="1"/>
  <c r="W271" i="1" s="1"/>
  <c r="M271" i="1"/>
  <c r="W270" i="1"/>
  <c r="V270" i="1"/>
  <c r="M270" i="1"/>
  <c r="V269" i="1"/>
  <c r="M269" i="1"/>
  <c r="U265" i="1"/>
  <c r="U264" i="1"/>
  <c r="V263" i="1"/>
  <c r="M263" i="1"/>
  <c r="U261" i="1"/>
  <c r="U260" i="1"/>
  <c r="V259" i="1"/>
  <c r="M259" i="1"/>
  <c r="U257" i="1"/>
  <c r="U256" i="1"/>
  <c r="V255" i="1"/>
  <c r="W255" i="1" s="1"/>
  <c r="M255" i="1"/>
  <c r="V254" i="1"/>
  <c r="W254" i="1" s="1"/>
  <c r="M254" i="1"/>
  <c r="V253" i="1"/>
  <c r="M253" i="1"/>
  <c r="U251" i="1"/>
  <c r="U250" i="1"/>
  <c r="V249" i="1"/>
  <c r="W249" i="1" s="1"/>
  <c r="M249" i="1"/>
  <c r="V248" i="1"/>
  <c r="W248" i="1" s="1"/>
  <c r="W250" i="1" s="1"/>
  <c r="M248" i="1"/>
  <c r="U245" i="1"/>
  <c r="U244" i="1"/>
  <c r="V243" i="1"/>
  <c r="W243" i="1" s="1"/>
  <c r="M243" i="1"/>
  <c r="V242" i="1"/>
  <c r="M242" i="1"/>
  <c r="U240" i="1"/>
  <c r="U239" i="1"/>
  <c r="V238" i="1"/>
  <c r="W238" i="1" s="1"/>
  <c r="M238" i="1"/>
  <c r="W237" i="1"/>
  <c r="V237" i="1"/>
  <c r="M237" i="1"/>
  <c r="V236" i="1"/>
  <c r="W236" i="1" s="1"/>
  <c r="M236" i="1"/>
  <c r="V235" i="1"/>
  <c r="W235" i="1" s="1"/>
  <c r="M235" i="1"/>
  <c r="V234" i="1"/>
  <c r="W234" i="1" s="1"/>
  <c r="M234" i="1"/>
  <c r="V233" i="1"/>
  <c r="W233" i="1" s="1"/>
  <c r="M233" i="1"/>
  <c r="V232" i="1"/>
  <c r="M232" i="1"/>
  <c r="U229" i="1"/>
  <c r="U228" i="1"/>
  <c r="V227" i="1"/>
  <c r="W227" i="1" s="1"/>
  <c r="M227" i="1"/>
  <c r="V226" i="1"/>
  <c r="W226" i="1" s="1"/>
  <c r="V225" i="1"/>
  <c r="W225" i="1" s="1"/>
  <c r="V224" i="1"/>
  <c r="V228" i="1" s="1"/>
  <c r="M224" i="1"/>
  <c r="U222" i="1"/>
  <c r="U221" i="1"/>
  <c r="W220" i="1"/>
  <c r="V220" i="1"/>
  <c r="M220" i="1"/>
  <c r="V219" i="1"/>
  <c r="W219" i="1" s="1"/>
  <c r="V218" i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V210" i="1"/>
  <c r="W210" i="1" s="1"/>
  <c r="M210" i="1"/>
  <c r="W209" i="1"/>
  <c r="V209" i="1"/>
  <c r="M209" i="1"/>
  <c r="U207" i="1"/>
  <c r="U206" i="1"/>
  <c r="V205" i="1"/>
  <c r="W205" i="1" s="1"/>
  <c r="V204" i="1"/>
  <c r="W204" i="1" s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V194" i="1"/>
  <c r="W194" i="1" s="1"/>
  <c r="V193" i="1"/>
  <c r="W193" i="1" s="1"/>
  <c r="V192" i="1"/>
  <c r="W192" i="1" s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V185" i="1"/>
  <c r="W185" i="1" s="1"/>
  <c r="M185" i="1"/>
  <c r="V184" i="1"/>
  <c r="W184" i="1" s="1"/>
  <c r="M184" i="1"/>
  <c r="V183" i="1"/>
  <c r="W183" i="1" s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V164" i="1"/>
  <c r="W164" i="1" s="1"/>
  <c r="M164" i="1"/>
  <c r="U162" i="1"/>
  <c r="U161" i="1"/>
  <c r="V160" i="1"/>
  <c r="W160" i="1" s="1"/>
  <c r="V159" i="1"/>
  <c r="W159" i="1" s="1"/>
  <c r="V158" i="1"/>
  <c r="U156" i="1"/>
  <c r="U155" i="1"/>
  <c r="V154" i="1"/>
  <c r="W154" i="1" s="1"/>
  <c r="M154" i="1"/>
  <c r="V153" i="1"/>
  <c r="W153" i="1" s="1"/>
  <c r="M153" i="1"/>
  <c r="V152" i="1"/>
  <c r="W152" i="1" s="1"/>
  <c r="V151" i="1"/>
  <c r="W151" i="1" s="1"/>
  <c r="V150" i="1"/>
  <c r="W150" i="1" s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W122" i="1" s="1"/>
  <c r="M122" i="1"/>
  <c r="U119" i="1"/>
  <c r="U118" i="1"/>
  <c r="V117" i="1"/>
  <c r="W117" i="1" s="1"/>
  <c r="V116" i="1"/>
  <c r="W116" i="1" s="1"/>
  <c r="V115" i="1"/>
  <c r="W115" i="1" s="1"/>
  <c r="M115" i="1"/>
  <c r="V114" i="1"/>
  <c r="V118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V104" i="1"/>
  <c r="W104" i="1" s="1"/>
  <c r="U102" i="1"/>
  <c r="U101" i="1"/>
  <c r="V100" i="1"/>
  <c r="W100" i="1" s="1"/>
  <c r="M100" i="1"/>
  <c r="V99" i="1"/>
  <c r="W99" i="1" s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W83" i="1" s="1"/>
  <c r="M83" i="1"/>
  <c r="U81" i="1"/>
  <c r="U80" i="1"/>
  <c r="W79" i="1"/>
  <c r="V79" i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V69" i="1"/>
  <c r="W69" i="1" s="1"/>
  <c r="M69" i="1"/>
  <c r="W68" i="1"/>
  <c r="V68" i="1"/>
  <c r="M68" i="1"/>
  <c r="V67" i="1"/>
  <c r="W67" i="1" s="1"/>
  <c r="V66" i="1"/>
  <c r="W66" i="1" s="1"/>
  <c r="M66" i="1"/>
  <c r="W65" i="1"/>
  <c r="V65" i="1"/>
  <c r="M65" i="1"/>
  <c r="V64" i="1"/>
  <c r="M64" i="1"/>
  <c r="V63" i="1"/>
  <c r="M63" i="1"/>
  <c r="U60" i="1"/>
  <c r="U59" i="1"/>
  <c r="V58" i="1"/>
  <c r="W58" i="1" s="1"/>
  <c r="V57" i="1"/>
  <c r="W57" i="1" s="1"/>
  <c r="M57" i="1"/>
  <c r="V56" i="1"/>
  <c r="M56" i="1"/>
  <c r="U53" i="1"/>
  <c r="U52" i="1"/>
  <c r="V51" i="1"/>
  <c r="W51" i="1" s="1"/>
  <c r="M51" i="1"/>
  <c r="V50" i="1"/>
  <c r="W50" i="1" s="1"/>
  <c r="W52" i="1" s="1"/>
  <c r="M50" i="1"/>
  <c r="U46" i="1"/>
  <c r="U45" i="1"/>
  <c r="V44" i="1"/>
  <c r="V46" i="1" s="1"/>
  <c r="M44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M26" i="1"/>
  <c r="U24" i="1"/>
  <c r="U23" i="1"/>
  <c r="V22" i="1"/>
  <c r="H10" i="1"/>
  <c r="A9" i="1"/>
  <c r="A10" i="1" s="1"/>
  <c r="D7" i="1"/>
  <c r="N6" i="1"/>
  <c r="M2" i="1"/>
  <c r="F9" i="1" l="1"/>
  <c r="J9" i="1"/>
  <c r="F10" i="1"/>
  <c r="W126" i="1"/>
  <c r="V81" i="1"/>
  <c r="W111" i="1"/>
  <c r="V162" i="1"/>
  <c r="W180" i="1"/>
  <c r="V359" i="1"/>
  <c r="W379" i="1"/>
  <c r="W380" i="1" s="1"/>
  <c r="V380" i="1"/>
  <c r="V431" i="1"/>
  <c r="U446" i="1"/>
  <c r="W89" i="1"/>
  <c r="W206" i="1"/>
  <c r="W215" i="1"/>
  <c r="V295" i="1"/>
  <c r="W376" i="1"/>
  <c r="W40" i="1"/>
  <c r="W41" i="1" s="1"/>
  <c r="V41" i="1"/>
  <c r="W44" i="1"/>
  <c r="W45" i="1" s="1"/>
  <c r="V45" i="1"/>
  <c r="W63" i="1"/>
  <c r="W158" i="1"/>
  <c r="W161" i="1" s="1"/>
  <c r="V161" i="1"/>
  <c r="W224" i="1"/>
  <c r="W228" i="1" s="1"/>
  <c r="W285" i="1"/>
  <c r="W286" i="1" s="1"/>
  <c r="V286" i="1"/>
  <c r="W289" i="1"/>
  <c r="W290" i="1" s="1"/>
  <c r="V290" i="1"/>
  <c r="W293" i="1"/>
  <c r="W294" i="1" s="1"/>
  <c r="W317" i="1"/>
  <c r="W318" i="1" s="1"/>
  <c r="V318" i="1"/>
  <c r="W323" i="1"/>
  <c r="W325" i="1" s="1"/>
  <c r="V325" i="1"/>
  <c r="W355" i="1"/>
  <c r="W358" i="1" s="1"/>
  <c r="V358" i="1"/>
  <c r="W428" i="1"/>
  <c r="W430" i="1" s="1"/>
  <c r="V430" i="1"/>
  <c r="B453" i="1"/>
  <c r="V445" i="1"/>
  <c r="V444" i="1"/>
  <c r="V23" i="1"/>
  <c r="W22" i="1"/>
  <c r="W23" i="1" s="1"/>
  <c r="V24" i="1"/>
  <c r="V32" i="1"/>
  <c r="W26" i="1"/>
  <c r="W32" i="1" s="1"/>
  <c r="V53" i="1"/>
  <c r="D453" i="1"/>
  <c r="V60" i="1"/>
  <c r="W56" i="1"/>
  <c r="W59" i="1" s="1"/>
  <c r="V80" i="1"/>
  <c r="V90" i="1"/>
  <c r="V101" i="1"/>
  <c r="W92" i="1"/>
  <c r="W101" i="1" s="1"/>
  <c r="V102" i="1"/>
  <c r="V135" i="1"/>
  <c r="H453" i="1"/>
  <c r="V155" i="1"/>
  <c r="W138" i="1"/>
  <c r="W155" i="1" s="1"/>
  <c r="V156" i="1"/>
  <c r="V181" i="1"/>
  <c r="V206" i="1"/>
  <c r="V240" i="1"/>
  <c r="V245" i="1"/>
  <c r="W242" i="1"/>
  <c r="W244" i="1" s="1"/>
  <c r="V257" i="1"/>
  <c r="V260" i="1"/>
  <c r="W259" i="1"/>
  <c r="W260" i="1" s="1"/>
  <c r="V261" i="1"/>
  <c r="V264" i="1"/>
  <c r="W263" i="1"/>
  <c r="W264" i="1" s="1"/>
  <c r="V265" i="1"/>
  <c r="K453" i="1"/>
  <c r="V277" i="1"/>
  <c r="W269" i="1"/>
  <c r="W277" i="1" s="1"/>
  <c r="V278" i="1"/>
  <c r="V283" i="1"/>
  <c r="W280" i="1"/>
  <c r="W282" i="1" s="1"/>
  <c r="V377" i="1"/>
  <c r="V384" i="1"/>
  <c r="W383" i="1"/>
  <c r="W384" i="1" s="1"/>
  <c r="V385" i="1"/>
  <c r="V399" i="1"/>
  <c r="W389" i="1"/>
  <c r="W399" i="1" s="1"/>
  <c r="O453" i="1"/>
  <c r="V400" i="1"/>
  <c r="V405" i="1"/>
  <c r="V413" i="1"/>
  <c r="W407" i="1"/>
  <c r="W413" i="1" s="1"/>
  <c r="V414" i="1"/>
  <c r="U447" i="1"/>
  <c r="U443" i="1"/>
  <c r="V33" i="1"/>
  <c r="V38" i="1"/>
  <c r="W35" i="1"/>
  <c r="W37" i="1" s="1"/>
  <c r="C453" i="1"/>
  <c r="V59" i="1"/>
  <c r="W64" i="1"/>
  <c r="W80" i="1" s="1"/>
  <c r="E453" i="1"/>
  <c r="V89" i="1"/>
  <c r="V111" i="1"/>
  <c r="V112" i="1"/>
  <c r="V119" i="1"/>
  <c r="W114" i="1"/>
  <c r="W118" i="1" s="1"/>
  <c r="V127" i="1"/>
  <c r="G453" i="1"/>
  <c r="V134" i="1"/>
  <c r="W131" i="1"/>
  <c r="W134" i="1" s="1"/>
  <c r="V180" i="1"/>
  <c r="V207" i="1"/>
  <c r="V216" i="1"/>
  <c r="V215" i="1"/>
  <c r="V222" i="1"/>
  <c r="W218" i="1"/>
  <c r="W221" i="1" s="1"/>
  <c r="V221" i="1"/>
  <c r="V229" i="1"/>
  <c r="V239" i="1"/>
  <c r="W232" i="1"/>
  <c r="W239" i="1" s="1"/>
  <c r="I453" i="1"/>
  <c r="V244" i="1"/>
  <c r="V251" i="1"/>
  <c r="V256" i="1"/>
  <c r="W253" i="1"/>
  <c r="W256" i="1" s="1"/>
  <c r="V282" i="1"/>
  <c r="L453" i="1"/>
  <c r="V302" i="1"/>
  <c r="W298" i="1"/>
  <c r="W302" i="1" s="1"/>
  <c r="V303" i="1"/>
  <c r="W312" i="1"/>
  <c r="W314" i="1" s="1"/>
  <c r="V315" i="1"/>
  <c r="W329" i="1"/>
  <c r="M453" i="1"/>
  <c r="V341" i="1"/>
  <c r="W346" i="1"/>
  <c r="W348" i="1" s="1"/>
  <c r="V348" i="1"/>
  <c r="V419" i="1"/>
  <c r="W416" i="1"/>
  <c r="W418" i="1" s="1"/>
  <c r="V426" i="1"/>
  <c r="V435" i="1"/>
  <c r="W433" i="1"/>
  <c r="W435" i="1" s="1"/>
  <c r="H9" i="1"/>
  <c r="V52" i="1"/>
  <c r="F453" i="1"/>
  <c r="V126" i="1"/>
  <c r="J453" i="1"/>
  <c r="V250" i="1"/>
  <c r="V308" i="1"/>
  <c r="W305" i="1"/>
  <c r="W307" i="1" s="1"/>
  <c r="V314" i="1"/>
  <c r="V342" i="1"/>
  <c r="W328" i="1"/>
  <c r="V349" i="1"/>
  <c r="V352" i="1"/>
  <c r="W351" i="1"/>
  <c r="W352" i="1" s="1"/>
  <c r="V353" i="1"/>
  <c r="V362" i="1"/>
  <c r="W361" i="1"/>
  <c r="W362" i="1" s="1"/>
  <c r="V363" i="1"/>
  <c r="N453" i="1"/>
  <c r="V369" i="1"/>
  <c r="W366" i="1"/>
  <c r="W368" i="1" s="1"/>
  <c r="V376" i="1"/>
  <c r="V404" i="1"/>
  <c r="W402" i="1"/>
  <c r="W404" i="1" s="1"/>
  <c r="V418" i="1"/>
  <c r="P453" i="1"/>
  <c r="V425" i="1"/>
  <c r="W423" i="1"/>
  <c r="W425" i="1" s="1"/>
  <c r="V436" i="1"/>
  <c r="V446" i="1" l="1"/>
  <c r="W448" i="1"/>
  <c r="W341" i="1"/>
  <c r="V443" i="1"/>
  <c r="V447" i="1"/>
</calcChain>
</file>

<file path=xl/sharedStrings.xml><?xml version="1.0" encoding="utf-8"?>
<sst xmlns="http://schemas.openxmlformats.org/spreadsheetml/2006/main" count="1743" uniqueCount="717">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</sst>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 t="s">
        <v>716</v>
      </c>
      <c r="I5" s="634"/>
      <c r="J5" s="634"/>
      <c r="K5" s="632"/>
      <c r="M5" s="25" t="s">
        <v>10</v>
      </c>
      <c r="N5" s="627">
        <v>45148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7"/>
      <c r="C6" s="328"/>
      <c r="D6" s="611" t="s">
        <v>691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Четверг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7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0.41666666666666669</v>
      </c>
      <c r="O8" s="605"/>
      <c r="Q8" s="324"/>
      <c r="R8" s="330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2.5</v>
      </c>
      <c r="V27" s="306">
        <f t="shared" si="0"/>
        <v>2.52</v>
      </c>
      <c r="W27" s="37">
        <f t="shared" si="1"/>
        <v>7.5300000000000002E-3</v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0.99206349206349209</v>
      </c>
      <c r="V32" s="307">
        <f>IFERROR(V26/H26,"0")+IFERROR(V27/H27,"0")+IFERROR(V28/H28,"0")+IFERROR(V29/H29,"0")+IFERROR(V30/H30,"0")+IFERROR(V31/H31,"0")</f>
        <v>1</v>
      </c>
      <c r="W32" s="307">
        <f>IFERROR(IF(W26="",0,W26),"0")+IFERROR(IF(W27="",0,W27),"0")+IFERROR(IF(W28="",0,W28),"0")+IFERROR(IF(W29="",0,W29),"0")+IFERROR(IF(W30="",0,W30),"0")+IFERROR(IF(W31="",0,W31),"0")</f>
        <v>7.5300000000000002E-3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2.5</v>
      </c>
      <c r="V33" s="307">
        <f>IFERROR(SUM(V26:V31),"0")</f>
        <v>2.52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35</v>
      </c>
      <c r="V50" s="306">
        <f>IFERROR(IF(U50="",0,CEILING((U50/$H50),1)*$H50),"")</f>
        <v>43.2</v>
      </c>
      <c r="W50" s="37">
        <f>IFERROR(IF(V50=0,"",ROUNDUP(V50/H50,0)*0.02175),"")</f>
        <v>8.6999999999999994E-2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25</v>
      </c>
      <c r="V51" s="306">
        <f>IFERROR(IF(U51="",0,CEILING((U51/$H51),1)*$H51),"")</f>
        <v>27</v>
      </c>
      <c r="W51" s="37">
        <f>IFERROR(IF(V51=0,"",ROUNDUP(V51/H51,0)*0.00753),"")</f>
        <v>7.5300000000000006E-2</v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12.5</v>
      </c>
      <c r="V52" s="307">
        <f>IFERROR(V50/H50,"0")+IFERROR(V51/H51,"0")</f>
        <v>14</v>
      </c>
      <c r="W52" s="307">
        <f>IFERROR(IF(W50="",0,W50),"0")+IFERROR(IF(W51="",0,W51),"0")</f>
        <v>0.1623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60</v>
      </c>
      <c r="V53" s="307">
        <f>IFERROR(SUM(V50:V51),"0")</f>
        <v>70.2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150</v>
      </c>
      <c r="V56" s="306">
        <f>IFERROR(IF(U56="",0,CEILING((U56/$H56),1)*$H56),"")</f>
        <v>151.20000000000002</v>
      </c>
      <c r="W56" s="37">
        <f>IFERROR(IF(V56=0,"",ROUNDUP(V56/H56,0)*0.02175),"")</f>
        <v>0.30449999999999999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20</v>
      </c>
      <c r="V57" s="306">
        <f>IFERROR(IF(U57="",0,CEILING((U57/$H57),1)*$H57),"")</f>
        <v>22.5</v>
      </c>
      <c r="W57" s="37">
        <f>IFERROR(IF(V57=0,"",ROUNDUP(V57/H57,0)*0.00937),"")</f>
        <v>4.6850000000000003E-2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18.333333333333332</v>
      </c>
      <c r="V59" s="307">
        <f>IFERROR(V56/H56,"0")+IFERROR(V57/H57,"0")+IFERROR(V58/H58,"0")</f>
        <v>19</v>
      </c>
      <c r="W59" s="307">
        <f>IFERROR(IF(W56="",0,W56),"0")+IFERROR(IF(W57="",0,W57),"0")+IFERROR(IF(W58="",0,W58),"0")</f>
        <v>0.35135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170</v>
      </c>
      <c r="V60" s="307">
        <f>IFERROR(SUM(V56:V58),"0")</f>
        <v>173.70000000000002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30</v>
      </c>
      <c r="V72" s="306">
        <f t="shared" si="2"/>
        <v>33.6</v>
      </c>
      <c r="W72" s="37">
        <f t="shared" si="3"/>
        <v>6.5589999999999996E-2</v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37</v>
      </c>
      <c r="V74" s="306">
        <f t="shared" si="2"/>
        <v>40</v>
      </c>
      <c r="W74" s="37">
        <f t="shared" si="3"/>
        <v>7.4959999999999999E-2</v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13.65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15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0.14055000000000001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67</v>
      </c>
      <c r="V81" s="307">
        <f>IFERROR(SUM(V63:V79),"0")</f>
        <v>73.599999999999994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40</v>
      </c>
      <c r="V84" s="306">
        <f t="shared" si="4"/>
        <v>42</v>
      </c>
      <c r="W84" s="37">
        <f>IFERROR(IF(V84=0,"",ROUNDUP(V84/H84,0)*0.01196),"")</f>
        <v>8.3720000000000003E-2</v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5</v>
      </c>
      <c r="V88" s="306">
        <f t="shared" si="4"/>
        <v>6</v>
      </c>
      <c r="W88" s="37">
        <f>IFERROR(IF(V88=0,"",ROUNDUP(V88/H88,0)*0.00753),"")</f>
        <v>1.506E-2</v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8.3333333333333339</v>
      </c>
      <c r="V89" s="307">
        <f>IFERROR(V83/H83,"0")+IFERROR(V84/H84,"0")+IFERROR(V85/H85,"0")+IFERROR(V86/H86,"0")+IFERROR(V87/H87,"0")+IFERROR(V88/H88,"0")</f>
        <v>9</v>
      </c>
      <c r="W89" s="307">
        <f>IFERROR(IF(W83="",0,W83),"0")+IFERROR(IF(W84="",0,W84),"0")+IFERROR(IF(W85="",0,W85),"0")+IFERROR(IF(W86="",0,W86),"0")+IFERROR(IF(W87="",0,W87),"0")+IFERROR(IF(W88="",0,W88),"0")</f>
        <v>9.8780000000000007E-2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45</v>
      </c>
      <c r="V90" s="307">
        <f>IFERROR(SUM(V83:V88),"0")</f>
        <v>48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200</v>
      </c>
      <c r="V96" s="306">
        <f t="shared" si="5"/>
        <v>207</v>
      </c>
      <c r="W96" s="37">
        <f>IFERROR(IF(V96=0,"",ROUNDUP(V96/H96,0)*0.02175),"")</f>
        <v>0.50024999999999997</v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22.222222222222221</v>
      </c>
      <c r="V101" s="307">
        <f>IFERROR(V92/H92,"0")+IFERROR(V93/H93,"0")+IFERROR(V94/H94,"0")+IFERROR(V95/H95,"0")+IFERROR(V96/H96,"0")+IFERROR(V97/H97,"0")+IFERROR(V98/H98,"0")+IFERROR(V99/H99,"0")+IFERROR(V100/H100,"0")</f>
        <v>23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0.50024999999999997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200</v>
      </c>
      <c r="V102" s="307">
        <f>IFERROR(SUM(V92:V100),"0")</f>
        <v>207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0</v>
      </c>
      <c r="V104" s="306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8</v>
      </c>
      <c r="V105" s="306">
        <f t="shared" si="6"/>
        <v>8.1</v>
      </c>
      <c r="W105" s="37">
        <f>IFERROR(IF(V105=0,"",ROUNDUP(V105/H105,0)*0.02175),"")</f>
        <v>2.1749999999999999E-2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20</v>
      </c>
      <c r="V108" s="306">
        <f t="shared" si="6"/>
        <v>21.6</v>
      </c>
      <c r="W108" s="37">
        <f>IFERROR(IF(V108=0,"",ROUNDUP(V108/H108,0)*0.00937),"")</f>
        <v>7.4959999999999999E-2</v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8.3950617283950617</v>
      </c>
      <c r="V111" s="307">
        <f>IFERROR(V104/H104,"0")+IFERROR(V105/H105,"0")+IFERROR(V106/H106,"0")+IFERROR(V107/H107,"0")+IFERROR(V108/H108,"0")+IFERROR(V109/H109,"0")+IFERROR(V110/H110,"0")</f>
        <v>9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9.670999999999999E-2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28</v>
      </c>
      <c r="V112" s="307">
        <f>IFERROR(SUM(V104:V110),"0")</f>
        <v>29.700000000000003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0</v>
      </c>
      <c r="V126" s="307">
        <f>IFERROR(V122/H122,"0")+IFERROR(V123/H123,"0")+IFERROR(V124/H124,"0")+IFERROR(V125/H125,"0")</f>
        <v>0</v>
      </c>
      <c r="W126" s="307">
        <f>IFERROR(IF(W122="",0,W122),"0")+IFERROR(IF(W123="",0,W123),"0")+IFERROR(IF(W124="",0,W124),"0")+IFERROR(IF(W125="",0,W125),"0")</f>
        <v>0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0</v>
      </c>
      <c r="V127" s="307">
        <f>IFERROR(SUM(V122:V125),"0")</f>
        <v>0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100</v>
      </c>
      <c r="V138" s="306">
        <f t="shared" ref="V138:V154" si="7">IFERROR(IF(U138="",0,CEILING((U138/$H138),1)*$H138),"")</f>
        <v>108</v>
      </c>
      <c r="W138" s="37">
        <f>IFERROR(IF(V138=0,"",ROUNDUP(V138/H138,0)*0.02175),"")</f>
        <v>0.26100000000000001</v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100</v>
      </c>
      <c r="V144" s="306">
        <f t="shared" si="7"/>
        <v>108</v>
      </c>
      <c r="W144" s="37">
        <f>IFERROR(IF(V144=0,"",ROUNDUP(V144/H144,0)*0.02175),"")</f>
        <v>0.21749999999999997</v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125</v>
      </c>
      <c r="V147" s="306">
        <f t="shared" si="7"/>
        <v>125</v>
      </c>
      <c r="W147" s="37">
        <f>IFERROR(IF(V147=0,"",ROUNDUP(V147/H147,0)*0.00937),"")</f>
        <v>0.23424999999999999</v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45.370370370370367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47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0.71274999999999999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325</v>
      </c>
      <c r="V156" s="307">
        <f>IFERROR(SUM(V138:V154),"0")</f>
        <v>341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120</v>
      </c>
      <c r="V164" s="306">
        <f t="shared" ref="V164:V179" si="8">IFERROR(IF(U164="",0,CEILING((U164/$H164),1)*$H164),"")</f>
        <v>121.80000000000001</v>
      </c>
      <c r="W164" s="37">
        <f>IFERROR(IF(V164=0,"",ROUNDUP(V164/H164,0)*0.00753),"")</f>
        <v>0.21837000000000001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3.5</v>
      </c>
      <c r="V173" s="306">
        <f t="shared" si="8"/>
        <v>4.2</v>
      </c>
      <c r="W173" s="37">
        <f>IFERROR(IF(V173=0,"",ROUNDUP(V173/H173,0)*0.00502),"")</f>
        <v>1.004E-2</v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3.5</v>
      </c>
      <c r="V179" s="306">
        <f t="shared" si="8"/>
        <v>4.2</v>
      </c>
      <c r="W179" s="37">
        <f>IFERROR(IF(V179=0,"",ROUNDUP(V179/H179,0)*0.00502),"")</f>
        <v>1.004E-2</v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31.904761904761905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33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0.23845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127</v>
      </c>
      <c r="V181" s="307">
        <f>IFERROR(SUM(V164:V179),"0")</f>
        <v>130.20000000000002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3300</v>
      </c>
      <c r="V184" s="306">
        <f t="shared" si="9"/>
        <v>3304.7999999999997</v>
      </c>
      <c r="W184" s="37">
        <f>IFERROR(IF(V184=0,"",ROUNDUP(V184/H184,0)*0.02175),"")</f>
        <v>8.8739999999999988</v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67</v>
      </c>
      <c r="V196" s="306">
        <f t="shared" si="9"/>
        <v>68.400000000000006</v>
      </c>
      <c r="W196" s="37">
        <f>IFERROR(IF(V196=0,"",ROUNDUP(V196/H196,0)*0.00937),"")</f>
        <v>0.17802999999999999</v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426.01851851851853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427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9.0520299999999985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3367</v>
      </c>
      <c r="V207" s="307">
        <f>IFERROR(SUM(V183:V205),"0")</f>
        <v>3373.2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70</v>
      </c>
      <c r="V209" s="306">
        <f t="shared" ref="V209:V214" si="11">IFERROR(IF(U209="",0,CEILING((U209/$H209),1)*$H209),"")</f>
        <v>75.600000000000009</v>
      </c>
      <c r="W209" s="37">
        <f>IFERROR(IF(V209=0,"",ROUNDUP(V209/H209,0)*0.02175),"")</f>
        <v>0.19574999999999998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20</v>
      </c>
      <c r="V210" s="306">
        <f t="shared" si="11"/>
        <v>23.4</v>
      </c>
      <c r="W210" s="37">
        <f>IFERROR(IF(V210=0,"",ROUNDUP(V210/H210,0)*0.02175),"")</f>
        <v>6.5250000000000002E-2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10.897435897435896</v>
      </c>
      <c r="V215" s="307">
        <f>IFERROR(V209/H209,"0")+IFERROR(V210/H210,"0")+IFERROR(V211/H211,"0")+IFERROR(V212/H212,"0")+IFERROR(V213/H213,"0")+IFERROR(V214/H214,"0")</f>
        <v>12</v>
      </c>
      <c r="W215" s="307">
        <f>IFERROR(IF(W209="",0,W209),"0")+IFERROR(IF(W210="",0,W210),"0")+IFERROR(IF(W211="",0,W211),"0")+IFERROR(IF(W212="",0,W212),"0")+IFERROR(IF(W213="",0,W213),"0")+IFERROR(IF(W214="",0,W214),"0")</f>
        <v>0.26100000000000001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90</v>
      </c>
      <c r="V216" s="307">
        <f>IFERROR(SUM(V209:V214),"0")</f>
        <v>99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3.5</v>
      </c>
      <c r="V220" s="306">
        <f>IFERROR(IF(U220="",0,CEILING((U220/$H220),1)*$H220),"")</f>
        <v>5.0999999999999996</v>
      </c>
      <c r="W220" s="37">
        <f>IFERROR(IF(V220=0,"",ROUNDUP(V220/H220,0)*0.00753),"")</f>
        <v>1.506E-2</v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1.3725490196078431</v>
      </c>
      <c r="V221" s="307">
        <f>IFERROR(V218/H218,"0")+IFERROR(V219/H219,"0")+IFERROR(V220/H220,"0")</f>
        <v>2</v>
      </c>
      <c r="W221" s="307">
        <f>IFERROR(IF(W218="",0,W218),"0")+IFERROR(IF(W219="",0,W219),"0")+IFERROR(IF(W220="",0,W220),"0")</f>
        <v>1.506E-2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3.5</v>
      </c>
      <c r="V222" s="307">
        <f>IFERROR(SUM(V218:V220),"0")</f>
        <v>5.0999999999999996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20</v>
      </c>
      <c r="V237" s="306">
        <f t="shared" si="12"/>
        <v>20</v>
      </c>
      <c r="W237" s="37">
        <f>IFERROR(IF(V237=0,"",ROUNDUP(V237/H237,0)*0.00937),"")</f>
        <v>3.7479999999999999E-2</v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4</v>
      </c>
      <c r="V239" s="307">
        <f>IFERROR(V232/H232,"0")+IFERROR(V233/H233,"0")+IFERROR(V234/H234,"0")+IFERROR(V235/H235,"0")+IFERROR(V236/H236,"0")+IFERROR(V237/H237,"0")+IFERROR(V238/H238,"0")</f>
        <v>4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3.7479999999999999E-2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20</v>
      </c>
      <c r="V240" s="307">
        <f>IFERROR(SUM(V232:V238),"0")</f>
        <v>20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8</v>
      </c>
      <c r="V253" s="306">
        <f>IFERROR(IF(U253="",0,CEILING((U253/$H253),1)*$H253),"")</f>
        <v>8.1</v>
      </c>
      <c r="W253" s="37">
        <f>IFERROR(IF(V253=0,"",ROUNDUP(V253/H253,0)*0.02175),"")</f>
        <v>2.1749999999999999E-2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33</v>
      </c>
      <c r="V254" s="306">
        <f>IFERROR(IF(U254="",0,CEILING((U254/$H254),1)*$H254),"")</f>
        <v>35.28</v>
      </c>
      <c r="W254" s="37">
        <f>IFERROR(IF(V254=0,"",ROUNDUP(V254/H254,0)*0.00753),"")</f>
        <v>0.10542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18</v>
      </c>
      <c r="V255" s="306">
        <f>IFERROR(IF(U255="",0,CEILING((U255/$H255),1)*$H255),"")</f>
        <v>20.16</v>
      </c>
      <c r="W255" s="37">
        <f>IFERROR(IF(V255=0,"",ROUNDUP(V255/H255,0)*0.00753),"")</f>
        <v>6.0240000000000002E-2</v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21.225749559082892</v>
      </c>
      <c r="V256" s="307">
        <f>IFERROR(V253/H253,"0")+IFERROR(V254/H254,"0")+IFERROR(V255/H255,"0")</f>
        <v>23</v>
      </c>
      <c r="W256" s="307">
        <f>IFERROR(IF(W253="",0,W253),"0")+IFERROR(IF(W254="",0,W254),"0")+IFERROR(IF(W255="",0,W255),"0")</f>
        <v>0.18741000000000002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59</v>
      </c>
      <c r="V257" s="307">
        <f>IFERROR(SUM(V253:V255),"0")</f>
        <v>63.540000000000006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1600</v>
      </c>
      <c r="V269" s="306">
        <f t="shared" ref="V269:V276" si="13">IFERROR(IF(U269="",0,CEILING((U269/$H269),1)*$H269),"")</f>
        <v>1605</v>
      </c>
      <c r="W269" s="37">
        <f>IFERROR(IF(V269=0,"",ROUNDUP(V269/H269,0)*0.02039),"")</f>
        <v>2.1817299999999999</v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0</v>
      </c>
      <c r="V271" s="30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300</v>
      </c>
      <c r="V272" s="306">
        <f t="shared" si="13"/>
        <v>300</v>
      </c>
      <c r="W272" s="37">
        <f>IFERROR(IF(V272=0,"",ROUNDUP(V272/H272,0)*0.02039),"")</f>
        <v>0.40779999999999994</v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0</v>
      </c>
      <c r="V273" s="306">
        <f t="shared" si="13"/>
        <v>0</v>
      </c>
      <c r="W273" s="37" t="str">
        <f>IFERROR(IF(V273=0,"",ROUNDUP(V273/H273,0)*0.02175),"")</f>
        <v/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450</v>
      </c>
      <c r="V274" s="306">
        <f t="shared" si="13"/>
        <v>450</v>
      </c>
      <c r="W274" s="37">
        <f>IFERROR(IF(V274=0,"",ROUNDUP(V274/H274,0)*0.02039),"")</f>
        <v>0.61169999999999991</v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20</v>
      </c>
      <c r="V275" s="306">
        <f t="shared" si="13"/>
        <v>20</v>
      </c>
      <c r="W275" s="37">
        <f>IFERROR(IF(V275=0,"",ROUNDUP(V275/H275,0)*0.00937),"")</f>
        <v>3.7479999999999999E-2</v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160.66666666666669</v>
      </c>
      <c r="V277" s="307">
        <f>IFERROR(V269/H269,"0")+IFERROR(V270/H270,"0")+IFERROR(V271/H271,"0")+IFERROR(V272/H272,"0")+IFERROR(V273/H273,"0")+IFERROR(V274/H274,"0")+IFERROR(V275/H275,"0")+IFERROR(V276/H276,"0")</f>
        <v>161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3.2387099999999998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2370</v>
      </c>
      <c r="V278" s="307">
        <f>IFERROR(SUM(V269:V276),"0")</f>
        <v>2375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1300</v>
      </c>
      <c r="V280" s="306">
        <f>IFERROR(IF(U280="",0,CEILING((U280/$H280),1)*$H280),"")</f>
        <v>1305</v>
      </c>
      <c r="W280" s="37">
        <f>IFERROR(IF(V280=0,"",ROUNDUP(V280/H280,0)*0.02175),"")</f>
        <v>1.8922499999999998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86.666666666666671</v>
      </c>
      <c r="V282" s="307">
        <f>IFERROR(V280/H280,"0")+IFERROR(V281/H281,"0")</f>
        <v>87</v>
      </c>
      <c r="W282" s="307">
        <f>IFERROR(IF(W280="",0,W280),"0")+IFERROR(IF(W281="",0,W281),"0")</f>
        <v>1.8922499999999998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1300</v>
      </c>
      <c r="V283" s="307">
        <f>IFERROR(SUM(V280:V281),"0")</f>
        <v>1305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8</v>
      </c>
      <c r="V293" s="306">
        <f>IFERROR(IF(U293="",0,CEILING((U293/$H293),1)*$H293),"")</f>
        <v>15.6</v>
      </c>
      <c r="W293" s="37">
        <f>IFERROR(IF(V293=0,"",ROUNDUP(V293/H293,0)*0.02175),"")</f>
        <v>4.3499999999999997E-2</v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1.0256410256410258</v>
      </c>
      <c r="V294" s="307">
        <f>IFERROR(V293/H293,"0")</f>
        <v>2</v>
      </c>
      <c r="W294" s="307">
        <f>IFERROR(IF(W293="",0,W293),"0")</f>
        <v>4.3499999999999997E-2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8</v>
      </c>
      <c r="V295" s="307">
        <f>IFERROR(SUM(V293:V293),"0")</f>
        <v>15.6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0</v>
      </c>
      <c r="V336" s="306">
        <f t="shared" si="14"/>
        <v>0</v>
      </c>
      <c r="W336" s="37" t="str">
        <f>IFERROR(IF(V336=0,"",ROUNDUP(V336/H336,0)*0.00753),"")</f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3.5</v>
      </c>
      <c r="V337" s="306">
        <f t="shared" si="14"/>
        <v>4.2</v>
      </c>
      <c r="W337" s="37">
        <f>IFERROR(IF(V337=0,"",ROUNDUP(V337/H337,0)*0.00502),"")</f>
        <v>1.004E-2</v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3.5</v>
      </c>
      <c r="V338" s="306">
        <f t="shared" si="14"/>
        <v>4.2</v>
      </c>
      <c r="W338" s="37">
        <f>IFERROR(IF(V338=0,"",ROUNDUP(V338/H338,0)*0.00502),"")</f>
        <v>1.004E-2</v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3.5</v>
      </c>
      <c r="V340" s="306">
        <f t="shared" si="14"/>
        <v>4.2</v>
      </c>
      <c r="W340" s="37">
        <f>IFERROR(IF(V340=0,"",ROUNDUP(V340/H340,0)*0.00502),"")</f>
        <v>1.004E-2</v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5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6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3.0120000000000001E-2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10.5</v>
      </c>
      <c r="V342" s="307">
        <f>IFERROR(SUM(V328:V340),"0")</f>
        <v>12.600000000000001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30</v>
      </c>
      <c r="V371" s="306">
        <f>IFERROR(IF(U371="",0,CEILING((U371/$H371),1)*$H371),"")</f>
        <v>33.6</v>
      </c>
      <c r="W371" s="37">
        <f>IFERROR(IF(V371=0,"",ROUNDUP(V371/H371,0)*0.00753),"")</f>
        <v>6.0240000000000002E-2</v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3.5</v>
      </c>
      <c r="V372" s="306">
        <f>IFERROR(IF(U372="",0,CEILING((U372/$H372),1)*$H372),"")</f>
        <v>4.2</v>
      </c>
      <c r="W372" s="37">
        <f>IFERROR(IF(V372=0,"",ROUNDUP(V372/H372,0)*0.00502),"")</f>
        <v>1.004E-2</v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8.8095238095238084</v>
      </c>
      <c r="V376" s="307">
        <f>IFERROR(V371/H371,"0")+IFERROR(V372/H372,"0")+IFERROR(V373/H373,"0")+IFERROR(V374/H374,"0")+IFERROR(V375/H375,"0")</f>
        <v>10</v>
      </c>
      <c r="W376" s="307">
        <f>IFERROR(IF(W371="",0,W371),"0")+IFERROR(IF(W372="",0,W372),"0")+IFERROR(IF(W373="",0,W373),"0")+IFERROR(IF(W374="",0,W374),"0")+IFERROR(IF(W375="",0,W375),"0")</f>
        <v>7.0280000000000009E-2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33.5</v>
      </c>
      <c r="V377" s="307">
        <f>IFERROR(SUM(V371:V375),"0")</f>
        <v>37.800000000000004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100</v>
      </c>
      <c r="V389" s="306">
        <f t="shared" ref="V389:V398" si="15">IFERROR(IF(U389="",0,CEILING((U389/$H389),1)*$H389),"")</f>
        <v>100.32000000000001</v>
      </c>
      <c r="W389" s="37">
        <f>IFERROR(IF(V389=0,"",ROUNDUP(V389/H389,0)*0.01196),"")</f>
        <v>0.22724</v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18</v>
      </c>
      <c r="V390" s="306">
        <f t="shared" si="15"/>
        <v>21.12</v>
      </c>
      <c r="W390" s="37">
        <f>IFERROR(IF(V390=0,"",ROUNDUP(V390/H390,0)*0.01196),"")</f>
        <v>4.7840000000000001E-2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70</v>
      </c>
      <c r="V392" s="306">
        <f t="shared" si="15"/>
        <v>73.92</v>
      </c>
      <c r="W392" s="37">
        <f>IFERROR(IF(V392=0,"",ROUNDUP(V392/H392,0)*0.01196),"")</f>
        <v>0.16744000000000001</v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4</v>
      </c>
      <c r="V393" s="306">
        <f t="shared" si="15"/>
        <v>4.8</v>
      </c>
      <c r="W393" s="37">
        <f>IFERROR(IF(V393=0,"",ROUNDUP(V393/H393,0)*0.00753),"")</f>
        <v>1.506E-2</v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37.272727272727273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39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0.45758000000000004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192</v>
      </c>
      <c r="V400" s="307">
        <f>IFERROR(SUM(V389:V398),"0")</f>
        <v>200.16000000000003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32</v>
      </c>
      <c r="V402" s="306">
        <f>IFERROR(IF(U402="",0,CEILING((U402/$H402),1)*$H402),"")</f>
        <v>36.96</v>
      </c>
      <c r="W402" s="37">
        <f>IFERROR(IF(V402=0,"",ROUNDUP(V402/H402,0)*0.01196),"")</f>
        <v>8.3720000000000003E-2</v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6.0606060606060606</v>
      </c>
      <c r="V404" s="307">
        <f>IFERROR(V402/H402,"0")+IFERROR(V403/H403,"0")</f>
        <v>7</v>
      </c>
      <c r="W404" s="307">
        <f>IFERROR(IF(W402="",0,W402),"0")+IFERROR(IF(W403="",0,W403),"0")</f>
        <v>8.3720000000000003E-2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32</v>
      </c>
      <c r="V405" s="307">
        <f>IFERROR(SUM(V402:V403),"0")</f>
        <v>36.96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6</v>
      </c>
      <c r="V407" s="306">
        <f t="shared" ref="V407:V412" si="16">IFERROR(IF(U407="",0,CEILING((U407/$H407),1)*$H407),"")</f>
        <v>10.56</v>
      </c>
      <c r="W407" s="37">
        <f>IFERROR(IF(V407=0,"",ROUNDUP(V407/H407,0)*0.01196),"")</f>
        <v>2.392E-2</v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30</v>
      </c>
      <c r="V408" s="306">
        <f t="shared" si="16"/>
        <v>31.68</v>
      </c>
      <c r="W408" s="37">
        <f>IFERROR(IF(V408=0,"",ROUNDUP(V408/H408,0)*0.01196),"")</f>
        <v>7.1760000000000004E-2</v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180</v>
      </c>
      <c r="V409" s="306">
        <f t="shared" si="16"/>
        <v>184.8</v>
      </c>
      <c r="W409" s="37">
        <f>IFERROR(IF(V409=0,"",ROUNDUP(V409/H409,0)*0.01196),"")</f>
        <v>0.41860000000000003</v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40.909090909090907</v>
      </c>
      <c r="V413" s="307">
        <f>IFERROR(V407/H407,"0")+IFERROR(V408/H408,"0")+IFERROR(V409/H409,"0")+IFERROR(V410/H410,"0")+IFERROR(V411/H411,"0")+IFERROR(V412/H412,"0")</f>
        <v>43</v>
      </c>
      <c r="W413" s="307">
        <f>IFERROR(IF(W407="",0,W407),"0")+IFERROR(IF(W408="",0,W408),"0")+IFERROR(IF(W409="",0,W409),"0")+IFERROR(IF(W410="",0,W410),"0")+IFERROR(IF(W411="",0,W411),"0")+IFERROR(IF(W412="",0,W412),"0")</f>
        <v>0.51428000000000007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216</v>
      </c>
      <c r="V414" s="307">
        <f>IFERROR(SUM(V407:V412),"0")</f>
        <v>227.04000000000002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150</v>
      </c>
      <c r="V428" s="306">
        <f>IFERROR(IF(U428="",0,CEILING((U428/$H428),1)*$H428),"")</f>
        <v>151.20000000000002</v>
      </c>
      <c r="W428" s="37">
        <f>IFERROR(IF(V428=0,"",ROUNDUP(V428/H428,0)*0.02175),"")</f>
        <v>0.30449999999999999</v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13.888888888888888</v>
      </c>
      <c r="V430" s="307">
        <f>IFERROR(V428/H428,"0")+IFERROR(V429/H429,"0")</f>
        <v>14</v>
      </c>
      <c r="W430" s="307">
        <f>IFERROR(IF(W428="",0,W428),"0")+IFERROR(IF(W429="",0,W429),"0")</f>
        <v>0.30449999999999999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150</v>
      </c>
      <c r="V431" s="307">
        <f>IFERROR(SUM(V428:V429),"0")</f>
        <v>151.20000000000002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8876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8998.1200000000008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9338.0985712740421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9467.9099999999944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16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17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9738.0985712740421</v>
      </c>
      <c r="V446" s="307">
        <f>GrossWeightTotalR+PalletQtyTotalR*25</f>
        <v>9892.9099999999944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985.51521067893611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1007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18.496589999999998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2.52</v>
      </c>
      <c r="C453" s="47">
        <f>IFERROR(V50*1,"0")+IFERROR(V51*1,"0")</f>
        <v>70.2</v>
      </c>
      <c r="D453" s="47">
        <f>IFERROR(V56*1,"0")+IFERROR(V57*1,"0")+IFERROR(V58*1,"0")</f>
        <v>173.70000000000002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358.30000000000007</v>
      </c>
      <c r="F453" s="47">
        <f>IFERROR(V122*1,"0")+IFERROR(V123*1,"0")+IFERROR(V124*1,"0")+IFERROR(V125*1,"0")</f>
        <v>0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3948.4999999999995</v>
      </c>
      <c r="I453" s="47">
        <f>IFERROR(V232*1,"0")+IFERROR(V233*1,"0")+IFERROR(V234*1,"0")+IFERROR(V235*1,"0")+IFERROR(V236*1,"0")+IFERROR(V237*1,"0")+IFERROR(V238*1,"0")+IFERROR(V242*1,"0")+IFERROR(V243*1,"0")</f>
        <v>20</v>
      </c>
      <c r="J453" s="47">
        <f>IFERROR(V248*1,"0")+IFERROR(V249*1,"0")+IFERROR(V253*1,"0")+IFERROR(V254*1,"0")+IFERROR(V255*1,"0")+IFERROR(V259*1,"0")+IFERROR(V263*1,"0")</f>
        <v>63.540000000000006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3695.6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12.600000000000001</v>
      </c>
      <c r="N453" s="47">
        <f>IFERROR(V366*1,"0")+IFERROR(V367*1,"0")+IFERROR(V371*1,"0")+IFERROR(V372*1,"0")+IFERROR(V373*1,"0")+IFERROR(V374*1,"0")+IFERROR(V375*1,"0")+IFERROR(V379*1,"0")+IFERROR(V383*1,"0")</f>
        <v>37.800000000000004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464.16</v>
      </c>
      <c r="P453" s="47">
        <f>IFERROR(V423*1,"0")+IFERROR(V424*1,"0")+IFERROR(V428*1,"0")+IFERROR(V429*1,"0")+IFERROR(V433*1,"0")+IFERROR(V434*1,"0")+IFERROR(V438*1,"0")+IFERROR(V439*1,"0")+IFERROR(V440*1,"0")</f>
        <v>151.20000000000002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2023-08-08T11:04:20Z</dcterms:modified>
</cp:coreProperties>
</file>