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V314" i="1" s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V291" i="1" s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V256" i="1"/>
  <c r="U256" i="1"/>
  <c r="W255" i="1"/>
  <c r="V255" i="1"/>
  <c r="M255" i="1"/>
  <c r="V254" i="1"/>
  <c r="W254" i="1" s="1"/>
  <c r="M254" i="1"/>
  <c r="W253" i="1"/>
  <c r="W256" i="1" s="1"/>
  <c r="V253" i="1"/>
  <c r="V257" i="1" s="1"/>
  <c r="M253" i="1"/>
  <c r="U251" i="1"/>
  <c r="V250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V228" i="1" s="1"/>
  <c r="M224" i="1"/>
  <c r="U222" i="1"/>
  <c r="U221" i="1"/>
  <c r="V220" i="1"/>
  <c r="W220" i="1" s="1"/>
  <c r="M220" i="1"/>
  <c r="W219" i="1"/>
  <c r="V219" i="1"/>
  <c r="W218" i="1"/>
  <c r="W221" i="1" s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V162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W132" i="1"/>
  <c r="V132" i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V122" i="1"/>
  <c r="W122" i="1" s="1"/>
  <c r="W126" i="1" s="1"/>
  <c r="M122" i="1"/>
  <c r="U119" i="1"/>
  <c r="U118" i="1"/>
  <c r="V117" i="1"/>
  <c r="W117" i="1" s="1"/>
  <c r="W116" i="1"/>
  <c r="V116" i="1"/>
  <c r="V115" i="1"/>
  <c r="W115" i="1" s="1"/>
  <c r="M115" i="1"/>
  <c r="V114" i="1"/>
  <c r="V118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V111" i="1" s="1"/>
  <c r="M106" i="1"/>
  <c r="V105" i="1"/>
  <c r="W105" i="1" s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E453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V33" i="1" s="1"/>
  <c r="M26" i="1"/>
  <c r="V24" i="1"/>
  <c r="U24" i="1"/>
  <c r="U443" i="1" s="1"/>
  <c r="U23" i="1"/>
  <c r="W22" i="1"/>
  <c r="W23" i="1" s="1"/>
  <c r="V22" i="1"/>
  <c r="V23" i="1" s="1"/>
  <c r="H10" i="1"/>
  <c r="A9" i="1"/>
  <c r="J9" i="1" s="1"/>
  <c r="D7" i="1"/>
  <c r="N6" i="1"/>
  <c r="M2" i="1"/>
  <c r="W101" i="1" l="1"/>
  <c r="V81" i="1"/>
  <c r="V126" i="1"/>
  <c r="V181" i="1"/>
  <c r="W164" i="1"/>
  <c r="W180" i="1" s="1"/>
  <c r="V283" i="1"/>
  <c r="F9" i="1"/>
  <c r="F10" i="1"/>
  <c r="U447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W106" i="1"/>
  <c r="W111" i="1" s="1"/>
  <c r="W131" i="1"/>
  <c r="W134" i="1" s="1"/>
  <c r="V134" i="1"/>
  <c r="H453" i="1"/>
  <c r="V206" i="1"/>
  <c r="W183" i="1"/>
  <c r="W206" i="1" s="1"/>
  <c r="V207" i="1"/>
  <c r="V222" i="1"/>
  <c r="V240" i="1"/>
  <c r="V245" i="1"/>
  <c r="V282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H9" i="1"/>
  <c r="W35" i="1"/>
  <c r="W37" i="1" s="1"/>
  <c r="V38" i="1"/>
  <c r="V443" i="1" s="1"/>
  <c r="V42" i="1"/>
  <c r="V46" i="1"/>
  <c r="V52" i="1"/>
  <c r="V447" i="1" s="1"/>
  <c r="W114" i="1"/>
  <c r="W118" i="1" s="1"/>
  <c r="V119" i="1"/>
  <c r="W155" i="1"/>
  <c r="V155" i="1"/>
  <c r="W239" i="1"/>
  <c r="V244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A10" i="1"/>
  <c r="V127" i="1"/>
  <c r="F453" i="1"/>
  <c r="W158" i="1"/>
  <c r="W161" i="1" s="1"/>
  <c r="V161" i="1"/>
  <c r="V290" i="1"/>
  <c r="W289" i="1"/>
  <c r="W290" i="1" s="1"/>
  <c r="L453" i="1"/>
  <c r="V302" i="1"/>
  <c r="W298" i="1"/>
  <c r="W302" i="1" s="1"/>
  <c r="V404" i="1"/>
  <c r="W402" i="1"/>
  <c r="W404" i="1" s="1"/>
  <c r="P453" i="1"/>
  <c r="V425" i="1"/>
  <c r="W423" i="1"/>
  <c r="W425" i="1" s="1"/>
  <c r="V445" i="1"/>
  <c r="B453" i="1"/>
  <c r="V444" i="1"/>
  <c r="D453" i="1"/>
  <c r="V59" i="1"/>
  <c r="V135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56" i="1"/>
  <c r="K453" i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<sst xmlns="http://schemas.openxmlformats.org/spreadsheetml/2006/main" count="1742" uniqueCount="716">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</sst>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D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45148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225</v>
      </c>
      <c r="V57" s="306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50</v>
      </c>
      <c r="V59" s="307">
        <f>IFERROR(V56/H56,"0")+IFERROR(V57/H57,"0")+IFERROR(V58/H58,"0")</f>
        <v>50</v>
      </c>
      <c r="W59" s="307">
        <f>IFERROR(IF(W56="",0,W56),"0")+IFERROR(IF(W57="",0,W57),"0")+IFERROR(IF(W58="",0,W58),"0")</f>
        <v>0.46849999999999997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225</v>
      </c>
      <c r="V60" s="307">
        <f>IFERROR(SUM(V56:V58),"0")</f>
        <v>225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21.6</v>
      </c>
      <c r="V64" s="306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54</v>
      </c>
      <c r="V65" s="306">
        <f t="shared" si="2"/>
        <v>54</v>
      </c>
      <c r="W65" s="37">
        <f>IFERROR(IF(V65=0,"",ROUNDUP(V65/H65,0)*0.02175),"")</f>
        <v>0.10874999999999999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30</v>
      </c>
      <c r="V68" s="306">
        <f t="shared" si="2"/>
        <v>30</v>
      </c>
      <c r="W68" s="37">
        <f>IFERROR(IF(V68=0,"",ROUNDUP(V68/H68,0)*0.00753),"")</f>
        <v>7.5300000000000006E-2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92</v>
      </c>
      <c r="V69" s="306">
        <f t="shared" si="2"/>
        <v>92</v>
      </c>
      <c r="W69" s="37">
        <f t="shared" ref="W69:W75" si="3">IFERROR(IF(V69=0,"",ROUNDUP(V69/H69,0)*0.00937),"")</f>
        <v>0.21551000000000001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100</v>
      </c>
      <c r="V74" s="306">
        <f t="shared" si="2"/>
        <v>100</v>
      </c>
      <c r="W74" s="37">
        <f t="shared" si="3"/>
        <v>0.18740000000000001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117</v>
      </c>
      <c r="V78" s="306">
        <f t="shared" si="2"/>
        <v>117</v>
      </c>
      <c r="W78" s="37">
        <f>IFERROR(IF(V78=0,"",ROUNDUP(V78/H78,0)*0.00937),"")</f>
        <v>0.24362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86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86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0.87407999999999997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414.6</v>
      </c>
      <c r="V81" s="307">
        <f>IFERROR(SUM(V63:V79),"0")</f>
        <v>414.6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15</v>
      </c>
      <c r="V88" s="306">
        <f t="shared" si="4"/>
        <v>15</v>
      </c>
      <c r="W88" s="37">
        <f>IFERROR(IF(V88=0,"",ROUNDUP(V88/H88,0)*0.00753),"")</f>
        <v>3.7650000000000003E-2</v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5</v>
      </c>
      <c r="V89" s="307">
        <f>IFERROR(V83/H83,"0")+IFERROR(V84/H84,"0")+IFERROR(V85/H85,"0")+IFERROR(V86/H86,"0")+IFERROR(V87/H87,"0")+IFERROR(V88/H88,"0")</f>
        <v>5</v>
      </c>
      <c r="W89" s="307">
        <f>IFERROR(IF(W83="",0,W83),"0")+IFERROR(IF(W84="",0,W84),"0")+IFERROR(IF(W85="",0,W85),"0")+IFERROR(IF(W86="",0,W86),"0")+IFERROR(IF(W87="",0,W87),"0")+IFERROR(IF(W88="",0,W88),"0")</f>
        <v>3.7650000000000003E-2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15</v>
      </c>
      <c r="V90" s="307">
        <f>IFERROR(SUM(V83:V88),"0")</f>
        <v>15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16</v>
      </c>
      <c r="V93" s="306">
        <f t="shared" si="5"/>
        <v>16.8</v>
      </c>
      <c r="W93" s="37">
        <f>IFERROR(IF(V93=0,"",ROUNDUP(V93/H93,0)*0.00937),"")</f>
        <v>3.7479999999999999E-2</v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3.8095238095238093</v>
      </c>
      <c r="V101" s="307">
        <f>IFERROR(V92/H92,"0")+IFERROR(V93/H93,"0")+IFERROR(V94/H94,"0")+IFERROR(V95/H95,"0")+IFERROR(V96/H96,"0")+IFERROR(V97/H97,"0")+IFERROR(V98/H98,"0")+IFERROR(V99/H99,"0")+IFERROR(V100/H100,"0")</f>
        <v>4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3.7479999999999999E-2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16</v>
      </c>
      <c r="V102" s="307">
        <f>IFERROR(SUM(V92:V100),"0")</f>
        <v>16.8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32</v>
      </c>
      <c r="V107" s="306">
        <f t="shared" si="6"/>
        <v>32.400000000000006</v>
      </c>
      <c r="W107" s="37">
        <f>IFERROR(IF(V107=0,"",ROUNDUP(V107/H107,0)*0.00753),"")</f>
        <v>9.0359999999999996E-2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11.851851851851851</v>
      </c>
      <c r="V111" s="307">
        <f>IFERROR(V104/H104,"0")+IFERROR(V105/H105,"0")+IFERROR(V106/H106,"0")+IFERROR(V107/H107,"0")+IFERROR(V108/H108,"0")+IFERROR(V109/H109,"0")+IFERROR(V110/H110,"0")</f>
        <v>12.000000000000002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9.0359999999999996E-2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32</v>
      </c>
      <c r="V112" s="307">
        <f>IFERROR(SUM(V104:V110),"0")</f>
        <v>32.400000000000006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23</v>
      </c>
      <c r="V115" s="306">
        <f>IFERROR(IF(U115="",0,CEILING((U115/$H115),1)*$H115),"")</f>
        <v>23.4</v>
      </c>
      <c r="W115" s="37">
        <f>IFERROR(IF(V115=0,"",ROUNDUP(V115/H115,0)*0.02175),"")</f>
        <v>6.5250000000000002E-2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2.9487179487179489</v>
      </c>
      <c r="V118" s="307">
        <f>IFERROR(V114/H114,"0")+IFERROR(V115/H115,"0")+IFERROR(V116/H116,"0")+IFERROR(V117/H117,"0")</f>
        <v>3</v>
      </c>
      <c r="W118" s="307">
        <f>IFERROR(IF(W114="",0,W114),"0")+IFERROR(IF(W115="",0,W115),"0")+IFERROR(IF(W116="",0,W116),"0")+IFERROR(IF(W117="",0,W117),"0")</f>
        <v>6.5250000000000002E-2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23</v>
      </c>
      <c r="V119" s="307">
        <f>IFERROR(SUM(V114:V117),"0")</f>
        <v>23.4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64</v>
      </c>
      <c r="V122" s="306">
        <f>IFERROR(IF(U122="",0,CEILING((U122/$H122),1)*$H122),"")</f>
        <v>64.8</v>
      </c>
      <c r="W122" s="37">
        <f>IFERROR(IF(V122=0,"",ROUNDUP(V122/H122,0)*0.02175),"")</f>
        <v>0.17399999999999999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67</v>
      </c>
      <c r="V123" s="306">
        <f>IFERROR(IF(U123="",0,CEILING((U123/$H123),1)*$H123),"")</f>
        <v>67.319999999999993</v>
      </c>
      <c r="W123" s="37">
        <f>IFERROR(IF(V123=0,"",ROUNDUP(V123/H123,0)*0.00753),"")</f>
        <v>0.25602000000000003</v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10</v>
      </c>
      <c r="V124" s="306">
        <f>IFERROR(IF(U124="",0,CEILING((U124/$H124),1)*$H124),"")</f>
        <v>10.8</v>
      </c>
      <c r="W124" s="37">
        <f>IFERROR(IF(V124=0,"",ROUNDUP(V124/H124,0)*0.00753),"")</f>
        <v>3.0120000000000001E-2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45.443322109988777</v>
      </c>
      <c r="V126" s="307">
        <f>IFERROR(V122/H122,"0")+IFERROR(V123/H123,"0")+IFERROR(V124/H124,"0")+IFERROR(V125/H125,"0")</f>
        <v>46</v>
      </c>
      <c r="W126" s="307">
        <f>IFERROR(IF(W122="",0,W122),"0")+IFERROR(IF(W123="",0,W123),"0")+IFERROR(IF(W124="",0,W124),"0")+IFERROR(IF(W125="",0,W125),"0")</f>
        <v>0.46013999999999999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141</v>
      </c>
      <c r="V127" s="307">
        <f>IFERROR(SUM(V122:V125),"0")</f>
        <v>142.92000000000002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54</v>
      </c>
      <c r="V164" s="306">
        <f t="shared" ref="V164:V179" si="8">IFERROR(IF(U164="",0,CEILING((U164/$H164),1)*$H164),"")</f>
        <v>54.6</v>
      </c>
      <c r="W164" s="37">
        <f>IFERROR(IF(V164=0,"",ROUNDUP(V164/H164,0)*0.00753),"")</f>
        <v>9.7890000000000005E-2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21</v>
      </c>
      <c r="V165" s="306">
        <f t="shared" si="8"/>
        <v>21</v>
      </c>
      <c r="W165" s="37">
        <f>IFERROR(IF(V165=0,"",ROUNDUP(V165/H165,0)*0.00753),"")</f>
        <v>3.7650000000000003E-2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32</v>
      </c>
      <c r="V169" s="306">
        <f t="shared" si="8"/>
        <v>32.400000000000006</v>
      </c>
      <c r="W169" s="37">
        <f>IFERROR(IF(V169=0,"",ROUNDUP(V169/H169,0)*0.00937),"")</f>
        <v>5.6219999999999999E-2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32</v>
      </c>
      <c r="V170" s="306">
        <f t="shared" si="8"/>
        <v>32.400000000000006</v>
      </c>
      <c r="W170" s="37">
        <f>IFERROR(IF(V170=0,"",ROUNDUP(V170/H170,0)*0.00937),"")</f>
        <v>5.6219999999999999E-2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42</v>
      </c>
      <c r="V171" s="306">
        <f t="shared" si="8"/>
        <v>43.2</v>
      </c>
      <c r="W171" s="37">
        <f>IFERROR(IF(V171=0,"",ROUNDUP(V171/H171,0)*0.00937),"")</f>
        <v>7.4959999999999999E-2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32</v>
      </c>
      <c r="V172" s="306">
        <f t="shared" si="8"/>
        <v>32.400000000000006</v>
      </c>
      <c r="W172" s="37">
        <f>IFERROR(IF(V172=0,"",ROUNDUP(V172/H172,0)*0.00937),"")</f>
        <v>5.6219999999999999E-2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90</v>
      </c>
      <c r="V174" s="306">
        <f t="shared" si="8"/>
        <v>90.3</v>
      </c>
      <c r="W174" s="37">
        <f>IFERROR(IF(V174=0,"",ROUNDUP(V174/H174,0)*0.00502),"")</f>
        <v>0.21586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52</v>
      </c>
      <c r="V176" s="306">
        <f t="shared" si="8"/>
        <v>52.5</v>
      </c>
      <c r="W176" s="37">
        <f>IFERROR(IF(V176=0,"",ROUNDUP(V176/H176,0)*0.00502),"")</f>
        <v>0.1255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56</v>
      </c>
      <c r="V177" s="306">
        <f t="shared" si="8"/>
        <v>56.7</v>
      </c>
      <c r="W177" s="37">
        <f>IFERROR(IF(V177=0,"",ROUNDUP(V177/H177,0)*0.00502),"")</f>
        <v>0.13553999999999999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63</v>
      </c>
      <c r="V179" s="306">
        <f t="shared" si="8"/>
        <v>63</v>
      </c>
      <c r="W179" s="37">
        <f>IFERROR(IF(V179=0,"",ROUNDUP(V179/H179,0)*0.00502),"")</f>
        <v>0.15060000000000001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167.69841269841268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169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1.0066600000000001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474</v>
      </c>
      <c r="V181" s="307">
        <f>IFERROR(SUM(V164:V179),"0")</f>
        <v>478.5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7900</v>
      </c>
      <c r="V184" s="306">
        <f t="shared" si="9"/>
        <v>7905.5999999999995</v>
      </c>
      <c r="W184" s="37">
        <f>IFERROR(IF(V184=0,"",ROUNDUP(V184/H184,0)*0.02175),"")</f>
        <v>21.227999999999998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156</v>
      </c>
      <c r="V187" s="306">
        <f t="shared" si="9"/>
        <v>156</v>
      </c>
      <c r="W187" s="37">
        <f>IFERROR(IF(V187=0,"",ROUNDUP(V187/H187,0)*0.02175),"")</f>
        <v>0.43499999999999994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256</v>
      </c>
      <c r="V192" s="306">
        <f t="shared" si="9"/>
        <v>256.8</v>
      </c>
      <c r="W192" s="37">
        <f>IFERROR(IF(V192=0,"",ROUNDUP(V192/H192,0)*0.00753),"")</f>
        <v>0.80571000000000004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376</v>
      </c>
      <c r="V194" s="306">
        <f t="shared" si="9"/>
        <v>376.8</v>
      </c>
      <c r="W194" s="37">
        <f>IFERROR(IF(V194=0,"",ROUNDUP(V194/H194,0)*0.00753),"")</f>
        <v>1.18221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48</v>
      </c>
      <c r="V199" s="306">
        <f t="shared" si="9"/>
        <v>48</v>
      </c>
      <c r="W199" s="37">
        <f t="shared" si="10"/>
        <v>0.15060000000000001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170</v>
      </c>
      <c r="V201" s="306">
        <f t="shared" si="9"/>
        <v>170.4</v>
      </c>
      <c r="W201" s="37">
        <f t="shared" si="10"/>
        <v>0.53463000000000005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220</v>
      </c>
      <c r="V202" s="306">
        <f t="shared" si="9"/>
        <v>220.79999999999998</v>
      </c>
      <c r="W202" s="37">
        <f t="shared" si="10"/>
        <v>0.69276000000000004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31</v>
      </c>
      <c r="V204" s="306">
        <f t="shared" si="9"/>
        <v>31.2</v>
      </c>
      <c r="W204" s="37">
        <f t="shared" si="10"/>
        <v>9.7890000000000005E-2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48</v>
      </c>
      <c r="V205" s="306">
        <f t="shared" si="9"/>
        <v>48</v>
      </c>
      <c r="W205" s="37">
        <f t="shared" si="10"/>
        <v>0.15060000000000001</v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1474.0586419753088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1476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25.2774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9205</v>
      </c>
      <c r="V207" s="307">
        <f>IFERROR(SUM(V183:V205),"0")</f>
        <v>9213.5999999999985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50</v>
      </c>
      <c r="V209" s="306">
        <f t="shared" ref="V209:V214" si="11">IFERROR(IF(U209="",0,CEILING((U209/$H209),1)*$H209),"")</f>
        <v>50.400000000000006</v>
      </c>
      <c r="W209" s="37">
        <f>IFERROR(IF(V209=0,"",ROUNDUP(V209/H209,0)*0.02175),"")</f>
        <v>0.1305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109</v>
      </c>
      <c r="V210" s="306">
        <f t="shared" si="11"/>
        <v>109.2</v>
      </c>
      <c r="W210" s="37">
        <f>IFERROR(IF(V210=0,"",ROUNDUP(V210/H210,0)*0.02175),"")</f>
        <v>0.30449999999999999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16</v>
      </c>
      <c r="V211" s="306">
        <f t="shared" si="11"/>
        <v>16.8</v>
      </c>
      <c r="W211" s="37">
        <f>IFERROR(IF(V211=0,"",ROUNDUP(V211/H211,0)*0.02175),"")</f>
        <v>4.3499999999999997E-2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4</v>
      </c>
      <c r="V212" s="306">
        <f t="shared" si="11"/>
        <v>4.8</v>
      </c>
      <c r="W212" s="37">
        <f>IFERROR(IF(V212=0,"",ROUNDUP(V212/H212,0)*0.00753),"")</f>
        <v>1.506E-2</v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9</v>
      </c>
      <c r="V213" s="306">
        <f t="shared" si="11"/>
        <v>9.6</v>
      </c>
      <c r="W213" s="37">
        <f>IFERROR(IF(V213=0,"",ROUNDUP(V213/H213,0)*0.00753),"")</f>
        <v>3.0120000000000001E-2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27.2481684981685</v>
      </c>
      <c r="V215" s="307">
        <f>IFERROR(V209/H209,"0")+IFERROR(V210/H210,"0")+IFERROR(V211/H211,"0")+IFERROR(V212/H212,"0")+IFERROR(V213/H213,"0")+IFERROR(V214/H214,"0")</f>
        <v>28</v>
      </c>
      <c r="W215" s="307">
        <f>IFERROR(IF(W209="",0,W209),"0")+IFERROR(IF(W210="",0,W210),"0")+IFERROR(IF(W211="",0,W211),"0")+IFERROR(IF(W212="",0,W212),"0")+IFERROR(IF(W213="",0,W213),"0")+IFERROR(IF(W214="",0,W214),"0")</f>
        <v>0.52368000000000003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188</v>
      </c>
      <c r="V216" s="307">
        <f>IFERROR(SUM(V209:V214),"0")</f>
        <v>190.80000000000004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3</v>
      </c>
      <c r="V218" s="306">
        <f>IFERROR(IF(U218="",0,CEILING((U218/$H218),1)*$H218),"")</f>
        <v>3.04</v>
      </c>
      <c r="W218" s="37">
        <f>IFERROR(IF(V218=0,"",ROUNDUP(V218/H218,0)*0.00753),"")</f>
        <v>7.5300000000000002E-3</v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6</v>
      </c>
      <c r="V219" s="306">
        <f>IFERROR(IF(U219="",0,CEILING((U219/$H219),1)*$H219),"")</f>
        <v>6.08</v>
      </c>
      <c r="W219" s="37">
        <f>IFERROR(IF(V219=0,"",ROUNDUP(V219/H219,0)*0.00753),"")</f>
        <v>1.506E-2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5</v>
      </c>
      <c r="V220" s="306">
        <f>IFERROR(IF(U220="",0,CEILING((U220/$H220),1)*$H220),"")</f>
        <v>5.0999999999999996</v>
      </c>
      <c r="W220" s="37">
        <f>IFERROR(IF(V220=0,"",ROUNDUP(V220/H220,0)*0.00753),"")</f>
        <v>1.506E-2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4.9213106295149638</v>
      </c>
      <c r="V221" s="307">
        <f>IFERROR(V218/H218,"0")+IFERROR(V219/H219,"0")+IFERROR(V220/H220,"0")</f>
        <v>5</v>
      </c>
      <c r="W221" s="307">
        <f>IFERROR(IF(W218="",0,W218),"0")+IFERROR(IF(W219="",0,W219),"0")+IFERROR(IF(W220="",0,W220),"0")</f>
        <v>3.7650000000000003E-2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14</v>
      </c>
      <c r="V222" s="307">
        <f>IFERROR(SUM(V218:V220),"0")</f>
        <v>14.22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117</v>
      </c>
      <c r="V248" s="306">
        <f>IFERROR(IF(U248="",0,CEILING((U248/$H248),1)*$H248),"")</f>
        <v>117.6</v>
      </c>
      <c r="W248" s="37">
        <f>IFERROR(IF(V248=0,"",ROUNDUP(V248/H248,0)*0.00753),"")</f>
        <v>0.52710000000000001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69.642857142857139</v>
      </c>
      <c r="V250" s="307">
        <f>IFERROR(V248/H248,"0")+IFERROR(V249/H249,"0")</f>
        <v>70</v>
      </c>
      <c r="W250" s="307">
        <f>IFERROR(IF(W248="",0,W248),"0")+IFERROR(IF(W249="",0,W249),"0")</f>
        <v>0.52710000000000001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117</v>
      </c>
      <c r="V251" s="307">
        <f>IFERROR(SUM(V248:V249),"0")</f>
        <v>117.6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635</v>
      </c>
      <c r="V254" s="306">
        <f>IFERROR(IF(U254="",0,CEILING((U254/$H254),1)*$H254),"")</f>
        <v>635.04</v>
      </c>
      <c r="W254" s="37">
        <f>IFERROR(IF(V254=0,"",ROUNDUP(V254/H254,0)*0.00753),"")</f>
        <v>1.8975600000000001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262</v>
      </c>
      <c r="V255" s="306">
        <f>IFERROR(IF(U255="",0,CEILING((U255/$H255),1)*$H255),"")</f>
        <v>262.08</v>
      </c>
      <c r="W255" s="37">
        <f>IFERROR(IF(V255=0,"",ROUNDUP(V255/H255,0)*0.00753),"")</f>
        <v>0.78312000000000004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355.95238095238096</v>
      </c>
      <c r="V256" s="307">
        <f>IFERROR(V253/H253,"0")+IFERROR(V254/H254,"0")+IFERROR(V255/H255,"0")</f>
        <v>356</v>
      </c>
      <c r="W256" s="307">
        <f>IFERROR(IF(W253="",0,W253),"0")+IFERROR(IF(W254="",0,W254),"0")+IFERROR(IF(W255="",0,W255),"0")</f>
        <v>2.6806800000000002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897</v>
      </c>
      <c r="V257" s="307">
        <f>IFERROR(SUM(V253:V255),"0")</f>
        <v>897.11999999999989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15</v>
      </c>
      <c r="V259" s="306">
        <f>IFERROR(IF(U259="",0,CEILING((U259/$H259),1)*$H259),"")</f>
        <v>15.959999999999999</v>
      </c>
      <c r="W259" s="37">
        <f>IFERROR(IF(V259=0,"",ROUNDUP(V259/H259,0)*0.00753),"")</f>
        <v>5.271E-2</v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6.5789473684210531</v>
      </c>
      <c r="V260" s="307">
        <f>IFERROR(V259/H259,"0")</f>
        <v>7</v>
      </c>
      <c r="W260" s="307">
        <f>IFERROR(IF(W259="",0,W259),"0")</f>
        <v>5.271E-2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15</v>
      </c>
      <c r="V261" s="307">
        <f>IFERROR(SUM(V259:V259),"0")</f>
        <v>15.959999999999999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3300</v>
      </c>
      <c r="V269" s="306">
        <f t="shared" ref="V269:V276" si="13">IFERROR(IF(U269="",0,CEILING((U269/$H269),1)*$H269),"")</f>
        <v>3300</v>
      </c>
      <c r="W269" s="37">
        <f>IFERROR(IF(V269=0,"",ROUNDUP(V269/H269,0)*0.02039),"")</f>
        <v>4.4857999999999993</v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120</v>
      </c>
      <c r="V271" s="306">
        <f t="shared" si="13"/>
        <v>120</v>
      </c>
      <c r="W271" s="37">
        <f>IFERROR(IF(V271=0,"",ROUNDUP(V271/H271,0)*0.02175),"")</f>
        <v>0.17399999999999999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400</v>
      </c>
      <c r="V273" s="306">
        <f t="shared" si="13"/>
        <v>405</v>
      </c>
      <c r="W273" s="37">
        <f>IFERROR(IF(V273=0,"",ROUNDUP(V273/H273,0)*0.02175),"")</f>
        <v>0.58724999999999994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10</v>
      </c>
      <c r="V275" s="306">
        <f t="shared" si="13"/>
        <v>10</v>
      </c>
      <c r="W275" s="37">
        <f>IFERROR(IF(V275=0,"",ROUNDUP(V275/H275,0)*0.00937),"")</f>
        <v>1.874E-2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256.66666666666663</v>
      </c>
      <c r="V277" s="307">
        <f>IFERROR(V269/H269,"0")+IFERROR(V270/H270,"0")+IFERROR(V271/H271,"0")+IFERROR(V272/H272,"0")+IFERROR(V273/H273,"0")+IFERROR(V274/H274,"0")+IFERROR(V275/H275,"0")+IFERROR(V276/H276,"0")</f>
        <v>257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5.26579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3830</v>
      </c>
      <c r="V278" s="307">
        <f>IFERROR(SUM(V269:V276),"0")</f>
        <v>3835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555</v>
      </c>
      <c r="V280" s="306">
        <f>IFERROR(IF(U280="",0,CEILING((U280/$H280),1)*$H280),"")</f>
        <v>555</v>
      </c>
      <c r="W280" s="37">
        <f>IFERROR(IF(V280=0,"",ROUNDUP(V280/H280,0)*0.02175),"")</f>
        <v>0.80474999999999997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37</v>
      </c>
      <c r="V282" s="307">
        <f>IFERROR(V280/H280,"0")+IFERROR(V281/H281,"0")</f>
        <v>37</v>
      </c>
      <c r="W282" s="307">
        <f>IFERROR(IF(W280="",0,W280),"0")+IFERROR(IF(W281="",0,W281),"0")</f>
        <v>0.80474999999999997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555</v>
      </c>
      <c r="V283" s="307">
        <f>IFERROR(SUM(V280:V281),"0")</f>
        <v>555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93</v>
      </c>
      <c r="V289" s="306">
        <f>IFERROR(IF(U289="",0,CEILING((U289/$H289),1)*$H289),"")</f>
        <v>93.6</v>
      </c>
      <c r="W289" s="37">
        <f>IFERROR(IF(V289=0,"",ROUNDUP(V289/H289,0)*0.02175),"")</f>
        <v>0.26100000000000001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11.923076923076923</v>
      </c>
      <c r="V290" s="307">
        <f>IFERROR(V289/H289,"0")</f>
        <v>12</v>
      </c>
      <c r="W290" s="307">
        <f>IFERROR(IF(W289="",0,W289),"0")</f>
        <v>0.26100000000000001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93</v>
      </c>
      <c r="V291" s="307">
        <f>IFERROR(SUM(V289:V289),"0")</f>
        <v>93.6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76</v>
      </c>
      <c r="V299" s="306">
        <f>IFERROR(IF(U299="",0,CEILING((U299/$H299),1)*$H299),"")</f>
        <v>86.4</v>
      </c>
      <c r="W299" s="37">
        <f>IFERROR(IF(V299=0,"",ROUNDUP(V299/H299,0)*0.02175),"")</f>
        <v>0.17399999999999999</v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7.0370370370370363</v>
      </c>
      <c r="V302" s="307">
        <f>IFERROR(V298/H298,"0")+IFERROR(V299/H299,"0")+IFERROR(V300/H300,"0")+IFERROR(V301/H301,"0")</f>
        <v>8</v>
      </c>
      <c r="W302" s="307">
        <f>IFERROR(IF(W298="",0,W298),"0")+IFERROR(IF(W299="",0,W299),"0")+IFERROR(IF(W300="",0,W300),"0")+IFERROR(IF(W301="",0,W301),"0")</f>
        <v>0.17399999999999999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76</v>
      </c>
      <c r="V303" s="307">
        <f>IFERROR(SUM(V298:V301),"0")</f>
        <v>86.4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84</v>
      </c>
      <c r="V334" s="306">
        <f t="shared" si="14"/>
        <v>84</v>
      </c>
      <c r="W334" s="37">
        <f>IFERROR(IF(V334=0,"",ROUNDUP(V334/H334,0)*0.00753),"")</f>
        <v>0.15060000000000001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21</v>
      </c>
      <c r="V336" s="306">
        <f t="shared" si="14"/>
        <v>21</v>
      </c>
      <c r="W336" s="37">
        <f>IFERROR(IF(V336=0,"",ROUNDUP(V336/H336,0)*0.00753),"")</f>
        <v>3.7650000000000003E-2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56</v>
      </c>
      <c r="V337" s="306">
        <f t="shared" si="14"/>
        <v>56.7</v>
      </c>
      <c r="W337" s="37">
        <f>IFERROR(IF(V337=0,"",ROUNDUP(V337/H337,0)*0.00502),"")</f>
        <v>0.13553999999999999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8</v>
      </c>
      <c r="V338" s="306">
        <f t="shared" si="14"/>
        <v>8.4</v>
      </c>
      <c r="W338" s="37">
        <f>IFERROR(IF(V338=0,"",ROUNDUP(V338/H338,0)*0.00502),"")</f>
        <v>2.0080000000000001E-2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21</v>
      </c>
      <c r="V340" s="306">
        <f t="shared" si="14"/>
        <v>21</v>
      </c>
      <c r="W340" s="37">
        <f>IFERROR(IF(V340=0,"",ROUNDUP(V340/H340,0)*0.00502),"")</f>
        <v>5.0200000000000002E-2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65.476190476190482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66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0.39407000000000003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190</v>
      </c>
      <c r="V342" s="307">
        <f>IFERROR(SUM(V328:V340),"0")</f>
        <v>191.1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71</v>
      </c>
      <c r="V371" s="306">
        <f>IFERROR(IF(U371="",0,CEILING((U371/$H371),1)*$H371),"")</f>
        <v>71.400000000000006</v>
      </c>
      <c r="W371" s="37">
        <f>IFERROR(IF(V371=0,"",ROUNDUP(V371/H371,0)*0.00753),"")</f>
        <v>0.12801000000000001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16.904761904761905</v>
      </c>
      <c r="V376" s="307">
        <f>IFERROR(V371/H371,"0")+IFERROR(V372/H372,"0")+IFERROR(V373/H373,"0")+IFERROR(V374/H374,"0")+IFERROR(V375/H375,"0")</f>
        <v>17</v>
      </c>
      <c r="W376" s="307">
        <f>IFERROR(IF(W371="",0,W371),"0")+IFERROR(IF(W372="",0,W372),"0")+IFERROR(IF(W373="",0,W373),"0")+IFERROR(IF(W374="",0,W374),"0")+IFERROR(IF(W375="",0,W375),"0")</f>
        <v>0.12801000000000001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71</v>
      </c>
      <c r="V377" s="307">
        <f>IFERROR(SUM(V371:V375),"0")</f>
        <v>71.400000000000006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21</v>
      </c>
      <c r="V389" s="306">
        <f t="shared" ref="V389:V398" si="15">IFERROR(IF(U389="",0,CEILING((U389/$H389),1)*$H389),"")</f>
        <v>21.12</v>
      </c>
      <c r="W389" s="37">
        <f>IFERROR(IF(V389=0,"",ROUNDUP(V389/H389,0)*0.01196),"")</f>
        <v>4.7840000000000001E-2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16</v>
      </c>
      <c r="V397" s="306">
        <f t="shared" si="15"/>
        <v>16.8</v>
      </c>
      <c r="W397" s="37">
        <f>IFERROR(IF(V397=0,"",ROUNDUP(V397/H397,0)*0.00753),"")</f>
        <v>5.271E-2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10.643939393939394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0.10055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37</v>
      </c>
      <c r="V400" s="307">
        <f>IFERROR(SUM(V389:V398),"0")</f>
        <v>37.92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36</v>
      </c>
      <c r="V402" s="306">
        <f>IFERROR(IF(U402="",0,CEILING((U402/$H402),1)*$H402),"")</f>
        <v>36.96</v>
      </c>
      <c r="W402" s="37">
        <f>IFERROR(IF(V402=0,"",ROUNDUP(V402/H402,0)*0.01196),"")</f>
        <v>8.3720000000000003E-2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6.8181818181818175</v>
      </c>
      <c r="V404" s="307">
        <f>IFERROR(V402/H402,"0")+IFERROR(V403/H403,"0")</f>
        <v>7</v>
      </c>
      <c r="W404" s="307">
        <f>IFERROR(IF(W402="",0,W402),"0")+IFERROR(IF(W403="",0,W403),"0")</f>
        <v>8.3720000000000003E-2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36</v>
      </c>
      <c r="V405" s="307">
        <f>IFERROR(SUM(V402:V403),"0")</f>
        <v>36.96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26</v>
      </c>
      <c r="V409" s="306">
        <f t="shared" si="16"/>
        <v>26.400000000000002</v>
      </c>
      <c r="W409" s="37">
        <f>IFERROR(IF(V409=0,"",ROUNDUP(V409/H409,0)*0.01196),"")</f>
        <v>5.9799999999999999E-2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21</v>
      </c>
      <c r="V411" s="306">
        <f t="shared" si="16"/>
        <v>21.6</v>
      </c>
      <c r="W411" s="37">
        <f>IFERROR(IF(V411=0,"",ROUNDUP(V411/H411,0)*0.00937),"")</f>
        <v>5.6219999999999999E-2</v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26</v>
      </c>
      <c r="V412" s="306">
        <f t="shared" si="16"/>
        <v>28.8</v>
      </c>
      <c r="W412" s="37">
        <f>IFERROR(IF(V412=0,"",ROUNDUP(V412/H412,0)*0.00937),"")</f>
        <v>7.4959999999999999E-2</v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17.979797979797979</v>
      </c>
      <c r="V413" s="307">
        <f>IFERROR(V407/H407,"0")+IFERROR(V408/H408,"0")+IFERROR(V409/H409,"0")+IFERROR(V410/H410,"0")+IFERROR(V411/H411,"0")+IFERROR(V412/H412,"0")</f>
        <v>19</v>
      </c>
      <c r="W413" s="307">
        <f>IFERROR(IF(W407="",0,W407),"0")+IFERROR(IF(W408="",0,W408),"0")+IFERROR(IF(W409="",0,W409),"0")+IFERROR(IF(W410="",0,W410),"0")+IFERROR(IF(W411="",0,W411),"0")+IFERROR(IF(W412="",0,W412),"0")</f>
        <v>0.19097999999999998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73</v>
      </c>
      <c r="V414" s="307">
        <f>IFERROR(SUM(V407:V412),"0")</f>
        <v>76.8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300</v>
      </c>
      <c r="V434" s="306">
        <f>IFERROR(IF(U434="",0,CEILING((U434/$H434),1)*$H434),"")</f>
        <v>302.39999999999998</v>
      </c>
      <c r="W434" s="37">
        <f>IFERROR(IF(V434=0,"",ROUNDUP(V434/H434,0)*0.00753),"")</f>
        <v>0.60240000000000005</v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79.365079365079367</v>
      </c>
      <c r="V435" s="307">
        <f>IFERROR(V433/H433,"0")+IFERROR(V434/H434,"0")</f>
        <v>80</v>
      </c>
      <c r="W435" s="307">
        <f>IFERROR(IF(W433="",0,W433),"0")+IFERROR(IF(W434="",0,W434),"0")</f>
        <v>0.60240000000000005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300</v>
      </c>
      <c r="V436" s="307">
        <f>IFERROR(SUM(V433:V434),"0")</f>
        <v>302.39999999999998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17037.599999999999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17084.499999999993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18157.161617149624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18207.277999999998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35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35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19032.161617149624</v>
      </c>
      <c r="V446" s="307">
        <f>GrossWeightTotalR+PalletQtyTotalR*25</f>
        <v>19082.277999999998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2820.9688665498784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2831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40.144610000000007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225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502.20000000000005</v>
      </c>
      <c r="F453" s="47">
        <f>IFERROR(V122*1,"0")+IFERROR(V123*1,"0")+IFERROR(V124*1,"0")+IFERROR(V125*1,"0")</f>
        <v>142.92000000000002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9897.1199999999972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1030.68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4483.6000000000004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86.4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191.1</v>
      </c>
      <c r="N453" s="47">
        <f>IFERROR(V366*1,"0")+IFERROR(V367*1,"0")+IFERROR(V371*1,"0")+IFERROR(V372*1,"0")+IFERROR(V373*1,"0")+IFERROR(V374*1,"0")+IFERROR(V375*1,"0")+IFERROR(V379*1,"0")+IFERROR(V383*1,"0")</f>
        <v>71.400000000000006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151.68</v>
      </c>
      <c r="P453" s="47">
        <f>IFERROR(V423*1,"0")+IFERROR(V424*1,"0")+IFERROR(V428*1,"0")+IFERROR(V429*1,"0")+IFERROR(V433*1,"0")+IFERROR(V434*1,"0")+IFERROR(V438*1,"0")+IFERROR(V439*1,"0")+IFERROR(V440*1,"0")</f>
        <v>302.39999999999998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2023-08-08T11:31:04Z</dcterms:modified>
</cp:coreProperties>
</file>