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V439" i="2"/>
  <c r="V438" i="2"/>
  <c r="U436" i="2"/>
  <c r="U435" i="2"/>
  <c r="V434" i="2"/>
  <c r="W434" i="2" s="1"/>
  <c r="V433" i="2"/>
  <c r="U431" i="2"/>
  <c r="U430" i="2"/>
  <c r="V429" i="2"/>
  <c r="W429" i="2" s="1"/>
  <c r="V428" i="2"/>
  <c r="U426" i="2"/>
  <c r="U425" i="2"/>
  <c r="V424" i="2"/>
  <c r="W424" i="2" s="1"/>
  <c r="V423" i="2"/>
  <c r="U419" i="2"/>
  <c r="U418" i="2"/>
  <c r="V417" i="2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V409" i="2"/>
  <c r="W409" i="2" s="1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V398" i="2"/>
  <c r="W398" i="2" s="1"/>
  <c r="V397" i="2"/>
  <c r="W397" i="2" s="1"/>
  <c r="M397" i="2"/>
  <c r="V396" i="2"/>
  <c r="W396" i="2" s="1"/>
  <c r="V395" i="2"/>
  <c r="W395" i="2" s="1"/>
  <c r="V394" i="2"/>
  <c r="W394" i="2" s="1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V371" i="2"/>
  <c r="M371" i="2"/>
  <c r="U369" i="2"/>
  <c r="U368" i="2"/>
  <c r="V367" i="2"/>
  <c r="W367" i="2" s="1"/>
  <c r="M367" i="2"/>
  <c r="V366" i="2"/>
  <c r="V369" i="2" s="1"/>
  <c r="M366" i="2"/>
  <c r="V363" i="2"/>
  <c r="U363" i="2"/>
  <c r="V362" i="2"/>
  <c r="U362" i="2"/>
  <c r="W361" i="2"/>
  <c r="W362" i="2" s="1"/>
  <c r="V361" i="2"/>
  <c r="U359" i="2"/>
  <c r="U358" i="2"/>
  <c r="W357" i="2"/>
  <c r="V357" i="2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V340" i="2"/>
  <c r="W340" i="2" s="1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V328" i="2"/>
  <c r="U326" i="2"/>
  <c r="U325" i="2"/>
  <c r="V324" i="2"/>
  <c r="W324" i="2" s="1"/>
  <c r="V323" i="2"/>
  <c r="W323" i="2" s="1"/>
  <c r="M323" i="2"/>
  <c r="U319" i="2"/>
  <c r="U318" i="2"/>
  <c r="V317" i="2"/>
  <c r="V318" i="2" s="1"/>
  <c r="U315" i="2"/>
  <c r="U314" i="2"/>
  <c r="V313" i="2"/>
  <c r="W313" i="2" s="1"/>
  <c r="V312" i="2"/>
  <c r="W312" i="2" s="1"/>
  <c r="M312" i="2"/>
  <c r="W311" i="2"/>
  <c r="V311" i="2"/>
  <c r="W310" i="2"/>
  <c r="W314" i="2" s="1"/>
  <c r="V310" i="2"/>
  <c r="M310" i="2"/>
  <c r="U308" i="2"/>
  <c r="U307" i="2"/>
  <c r="V306" i="2"/>
  <c r="W306" i="2" s="1"/>
  <c r="M306" i="2"/>
  <c r="V305" i="2"/>
  <c r="V308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U286" i="2"/>
  <c r="V285" i="2"/>
  <c r="V287" i="2" s="1"/>
  <c r="M285" i="2"/>
  <c r="U283" i="2"/>
  <c r="U282" i="2"/>
  <c r="V281" i="2"/>
  <c r="M281" i="2"/>
  <c r="V280" i="2"/>
  <c r="W280" i="2" s="1"/>
  <c r="M280" i="2"/>
  <c r="U278" i="2"/>
  <c r="U277" i="2"/>
  <c r="V276" i="2"/>
  <c r="W276" i="2" s="1"/>
  <c r="M276" i="2"/>
  <c r="W275" i="2"/>
  <c r="V275" i="2"/>
  <c r="M275" i="2"/>
  <c r="V274" i="2"/>
  <c r="W274" i="2" s="1"/>
  <c r="V273" i="2"/>
  <c r="W273" i="2" s="1"/>
  <c r="M273" i="2"/>
  <c r="V272" i="2"/>
  <c r="W272" i="2" s="1"/>
  <c r="M272" i="2"/>
  <c r="V271" i="2"/>
  <c r="W271" i="2" s="1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V259" i="2"/>
  <c r="V261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V251" i="2" s="1"/>
  <c r="M248" i="2"/>
  <c r="U245" i="2"/>
  <c r="U244" i="2"/>
  <c r="V243" i="2"/>
  <c r="W243" i="2" s="1"/>
  <c r="M243" i="2"/>
  <c r="V242" i="2"/>
  <c r="V244" i="2" s="1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W167" i="2"/>
  <c r="V167" i="2"/>
  <c r="V166" i="2"/>
  <c r="W166" i="2" s="1"/>
  <c r="M166" i="2"/>
  <c r="V165" i="2"/>
  <c r="W165" i="2" s="1"/>
  <c r="M165" i="2"/>
  <c r="V164" i="2"/>
  <c r="V181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M131" i="2"/>
  <c r="U127" i="2"/>
  <c r="U126" i="2"/>
  <c r="V125" i="2"/>
  <c r="W125" i="2" s="1"/>
  <c r="M125" i="2"/>
  <c r="V124" i="2"/>
  <c r="W124" i="2" s="1"/>
  <c r="M124" i="2"/>
  <c r="V123" i="2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M115" i="2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W50" i="2" s="1"/>
  <c r="M50" i="2"/>
  <c r="U46" i="2"/>
  <c r="U45" i="2"/>
  <c r="V44" i="2"/>
  <c r="V46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D453" i="2" l="1"/>
  <c r="V118" i="2"/>
  <c r="W402" i="2"/>
  <c r="W404" i="2" s="1"/>
  <c r="V404" i="2"/>
  <c r="V414" i="2"/>
  <c r="V419" i="2"/>
  <c r="W44" i="2"/>
  <c r="W45" i="2" s="1"/>
  <c r="V45" i="2"/>
  <c r="W302" i="2"/>
  <c r="U443" i="2"/>
  <c r="V59" i="2"/>
  <c r="V60" i="2"/>
  <c r="V127" i="2"/>
  <c r="V278" i="2"/>
  <c r="W285" i="2"/>
  <c r="W286" i="2" s="1"/>
  <c r="V286" i="2"/>
  <c r="W289" i="2"/>
  <c r="W290" i="2" s="1"/>
  <c r="V290" i="2"/>
  <c r="W317" i="2"/>
  <c r="W318" i="2" s="1"/>
  <c r="U447" i="2"/>
  <c r="V24" i="2"/>
  <c r="V32" i="2"/>
  <c r="W35" i="2"/>
  <c r="W37" i="2" s="1"/>
  <c r="V81" i="2"/>
  <c r="W63" i="2"/>
  <c r="V80" i="2"/>
  <c r="V111" i="2"/>
  <c r="V112" i="2"/>
  <c r="V119" i="2"/>
  <c r="W114" i="2"/>
  <c r="W118" i="2" s="1"/>
  <c r="V135" i="2"/>
  <c r="W131" i="2"/>
  <c r="V207" i="2"/>
  <c r="V240" i="2"/>
  <c r="W232" i="2"/>
  <c r="V260" i="2"/>
  <c r="W259" i="2"/>
  <c r="W260" i="2" s="1"/>
  <c r="V358" i="2"/>
  <c r="V359" i="2"/>
  <c r="V377" i="2"/>
  <c r="W371" i="2"/>
  <c r="V425" i="2"/>
  <c r="V426" i="2"/>
  <c r="V441" i="2"/>
  <c r="W439" i="2"/>
  <c r="V33" i="2"/>
  <c r="W52" i="2"/>
  <c r="V162" i="2"/>
  <c r="V245" i="2"/>
  <c r="W242" i="2"/>
  <c r="W244" i="2" s="1"/>
  <c r="V264" i="2"/>
  <c r="V265" i="2"/>
  <c r="V302" i="2"/>
  <c r="V315" i="2"/>
  <c r="V341" i="2"/>
  <c r="W328" i="2"/>
  <c r="V418" i="2"/>
  <c r="W417" i="2"/>
  <c r="W418" i="2" s="1"/>
  <c r="V442" i="2"/>
  <c r="W438" i="2"/>
  <c r="W441" i="2" s="1"/>
  <c r="C453" i="2"/>
  <c r="V53" i="2"/>
  <c r="V90" i="2"/>
  <c r="V101" i="2"/>
  <c r="V126" i="2"/>
  <c r="V134" i="2"/>
  <c r="V155" i="2"/>
  <c r="V161" i="2"/>
  <c r="V216" i="2"/>
  <c r="V221" i="2"/>
  <c r="V229" i="2"/>
  <c r="V257" i="2"/>
  <c r="V282" i="2"/>
  <c r="V303" i="2"/>
  <c r="V314" i="2"/>
  <c r="V319" i="2"/>
  <c r="W325" i="2"/>
  <c r="V325" i="2"/>
  <c r="V326" i="2"/>
  <c r="V342" i="2"/>
  <c r="V349" i="2"/>
  <c r="V376" i="2"/>
  <c r="V399" i="2"/>
  <c r="V400" i="2"/>
  <c r="P453" i="2"/>
  <c r="V430" i="2"/>
  <c r="V436" i="2"/>
  <c r="U446" i="2"/>
  <c r="H453" i="2"/>
  <c r="W358" i="2"/>
  <c r="W256" i="2"/>
  <c r="W341" i="2"/>
  <c r="W239" i="2"/>
  <c r="E453" i="2"/>
  <c r="W29" i="2"/>
  <c r="F9" i="2"/>
  <c r="W40" i="2"/>
  <c r="W41" i="2" s="1"/>
  <c r="W84" i="2"/>
  <c r="W89" i="2" s="1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V447" i="2" l="1"/>
  <c r="V443" i="2"/>
  <c r="V446" i="2"/>
  <c r="W448" i="2"/>
</calcChain>
</file>

<file path=xl/sharedStrings.xml><?xml version="1.0" encoding="utf-8"?>
<sst xmlns="http://schemas.openxmlformats.org/spreadsheetml/2006/main" count="2766" uniqueCount="721">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</sst>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 t="s">
        <v>720</v>
      </c>
      <c r="I5" s="317"/>
      <c r="J5" s="317"/>
      <c r="K5" s="317"/>
      <c r="M5" s="27" t="s">
        <v>4</v>
      </c>
      <c r="N5" s="319">
        <v>45148</v>
      </c>
      <c r="O5" s="319"/>
      <c r="Q5" s="320" t="s">
        <v>3</v>
      </c>
      <c r="R5" s="321"/>
      <c r="S5" s="322" t="s">
        <v>676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695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Четверг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7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0.54166666666666663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 t="s">
        <v>64</v>
      </c>
    </row>
    <row r="18" spans="1:29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</row>
    <row r="19" spans="1:29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29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29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3" t="s">
        <v>78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1" t="s">
        <v>80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4" t="s">
        <v>89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1" t="s">
        <v>102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1" t="s">
        <v>106</v>
      </c>
      <c r="B43" s="371"/>
      <c r="C43" s="371"/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2">
        <v>4607091389111</v>
      </c>
      <c r="E44" s="37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75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80"/>
      <c r="M45" s="376" t="s">
        <v>43</v>
      </c>
      <c r="N45" s="377"/>
      <c r="O45" s="377"/>
      <c r="P45" s="377"/>
      <c r="Q45" s="377"/>
      <c r="R45" s="377"/>
      <c r="S45" s="37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80"/>
      <c r="M46" s="376" t="s">
        <v>43</v>
      </c>
      <c r="N46" s="377"/>
      <c r="O46" s="377"/>
      <c r="P46" s="377"/>
      <c r="Q46" s="377"/>
      <c r="R46" s="377"/>
      <c r="S46" s="37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69" t="s">
        <v>109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55"/>
      <c r="Y47" s="55"/>
    </row>
    <row r="48" spans="1:29" ht="16.5" customHeight="1" x14ac:dyDescent="0.25">
      <c r="A48" s="370" t="s">
        <v>110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66"/>
      <c r="Y48" s="66"/>
    </row>
    <row r="49" spans="1:29" ht="14.25" customHeight="1" x14ac:dyDescent="0.25">
      <c r="A49" s="371" t="s">
        <v>111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2">
        <v>4680115881440</v>
      </c>
      <c r="E50" s="37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75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2">
        <v>4680115881433</v>
      </c>
      <c r="E51" s="37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75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80"/>
      <c r="M52" s="376" t="s">
        <v>43</v>
      </c>
      <c r="N52" s="377"/>
      <c r="O52" s="377"/>
      <c r="P52" s="377"/>
      <c r="Q52" s="377"/>
      <c r="R52" s="377"/>
      <c r="S52" s="37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80"/>
      <c r="M53" s="376" t="s">
        <v>43</v>
      </c>
      <c r="N53" s="377"/>
      <c r="O53" s="377"/>
      <c r="P53" s="377"/>
      <c r="Q53" s="377"/>
      <c r="R53" s="377"/>
      <c r="S53" s="37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0" t="s">
        <v>117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66"/>
      <c r="Y54" s="66"/>
    </row>
    <row r="55" spans="1:29" ht="14.25" customHeight="1" x14ac:dyDescent="0.25">
      <c r="A55" s="371" t="s">
        <v>118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75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75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5" t="s">
        <v>125</v>
      </c>
      <c r="N58" s="374"/>
      <c r="O58" s="374"/>
      <c r="P58" s="374"/>
      <c r="Q58" s="375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80"/>
      <c r="M59" s="376" t="s">
        <v>43</v>
      </c>
      <c r="N59" s="377"/>
      <c r="O59" s="377"/>
      <c r="P59" s="377"/>
      <c r="Q59" s="377"/>
      <c r="R59" s="377"/>
      <c r="S59" s="37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80"/>
      <c r="M60" s="376" t="s">
        <v>43</v>
      </c>
      <c r="N60" s="377"/>
      <c r="O60" s="377"/>
      <c r="P60" s="377"/>
      <c r="Q60" s="377"/>
      <c r="R60" s="377"/>
      <c r="S60" s="37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0" t="s">
        <v>109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66"/>
      <c r="Y61" s="66"/>
    </row>
    <row r="62" spans="1:29" ht="14.25" customHeight="1" x14ac:dyDescent="0.25">
      <c r="A62" s="371" t="s">
        <v>118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2">
        <v>4607091382945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2">
        <v>4607091388312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0" t="s">
        <v>137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72">
        <v>4680115882539</v>
      </c>
      <c r="E70" s="372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403" t="s">
        <v>145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72">
        <v>4607091381986</v>
      </c>
      <c r="E74" s="372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4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72">
        <v>4680115881303</v>
      </c>
      <c r="E75" s="37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74"/>
      <c r="O75" s="374"/>
      <c r="P75" s="374"/>
      <c r="Q75" s="375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4"/>
      <c r="O76" s="374"/>
      <c r="P76" s="374"/>
      <c r="Q76" s="375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4"/>
      <c r="O77" s="374"/>
      <c r="P77" s="374"/>
      <c r="Q77" s="375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80"/>
      <c r="M80" s="376" t="s">
        <v>43</v>
      </c>
      <c r="N80" s="377"/>
      <c r="O80" s="377"/>
      <c r="P80" s="377"/>
      <c r="Q80" s="377"/>
      <c r="R80" s="377"/>
      <c r="S80" s="378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80"/>
      <c r="M81" s="376" t="s">
        <v>43</v>
      </c>
      <c r="N81" s="377"/>
      <c r="O81" s="377"/>
      <c r="P81" s="377"/>
      <c r="Q81" s="377"/>
      <c r="R81" s="377"/>
      <c r="S81" s="378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1" t="s">
        <v>111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2">
        <v>4607091388442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2">
        <v>4607091384789</v>
      </c>
      <c r="E84" s="37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4" t="s">
        <v>168</v>
      </c>
      <c r="N84" s="374"/>
      <c r="O84" s="374"/>
      <c r="P84" s="374"/>
      <c r="Q84" s="375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2">
        <v>4680115881488</v>
      </c>
      <c r="E85" s="37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4"/>
      <c r="O85" s="374"/>
      <c r="P85" s="374"/>
      <c r="Q85" s="375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2">
        <v>4607091384765</v>
      </c>
      <c r="E86" s="37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6" t="s">
        <v>173</v>
      </c>
      <c r="N86" s="374"/>
      <c r="O86" s="374"/>
      <c r="P86" s="374"/>
      <c r="Q86" s="375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80"/>
      <c r="M89" s="376" t="s">
        <v>43</v>
      </c>
      <c r="N89" s="377"/>
      <c r="O89" s="377"/>
      <c r="P89" s="377"/>
      <c r="Q89" s="377"/>
      <c r="R89" s="377"/>
      <c r="S89" s="378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80"/>
      <c r="M90" s="376" t="s">
        <v>43</v>
      </c>
      <c r="N90" s="377"/>
      <c r="O90" s="377"/>
      <c r="P90" s="377"/>
      <c r="Q90" s="377"/>
      <c r="R90" s="377"/>
      <c r="S90" s="378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1" t="s">
        <v>75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4"/>
      <c r="O96" s="374"/>
      <c r="P96" s="374"/>
      <c r="Q96" s="375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4"/>
      <c r="O97" s="374"/>
      <c r="P97" s="374"/>
      <c r="Q97" s="375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2">
        <v>4607091384703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4"/>
      <c r="O98" s="374"/>
      <c r="P98" s="374"/>
      <c r="Q98" s="375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80"/>
      <c r="M101" s="376" t="s">
        <v>43</v>
      </c>
      <c r="N101" s="377"/>
      <c r="O101" s="377"/>
      <c r="P101" s="377"/>
      <c r="Q101" s="377"/>
      <c r="R101" s="377"/>
      <c r="S101" s="378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80"/>
      <c r="M102" s="376" t="s">
        <v>43</v>
      </c>
      <c r="N102" s="377"/>
      <c r="O102" s="377"/>
      <c r="P102" s="377"/>
      <c r="Q102" s="377"/>
      <c r="R102" s="377"/>
      <c r="S102" s="378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1" t="s">
        <v>80</v>
      </c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2">
        <v>4607091386967</v>
      </c>
      <c r="E104" s="372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428" t="s">
        <v>198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2">
        <v>4607091385304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2">
        <v>4607091386264</v>
      </c>
      <c r="E106" s="372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2">
        <v>4607091385731</v>
      </c>
      <c r="E107" s="372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431" t="s">
        <v>205</v>
      </c>
      <c r="N107" s="374"/>
      <c r="O107" s="374"/>
      <c r="P107" s="374"/>
      <c r="Q107" s="375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2">
        <v>4680115880214</v>
      </c>
      <c r="E108" s="372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432" t="s">
        <v>208</v>
      </c>
      <c r="N108" s="374"/>
      <c r="O108" s="374"/>
      <c r="P108" s="374"/>
      <c r="Q108" s="375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2">
        <v>4680115880894</v>
      </c>
      <c r="E109" s="372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433" t="s">
        <v>211</v>
      </c>
      <c r="N109" s="374"/>
      <c r="O109" s="374"/>
      <c r="P109" s="374"/>
      <c r="Q109" s="375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2">
        <v>4607091385427</v>
      </c>
      <c r="E110" s="372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79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80"/>
      <c r="M111" s="376" t="s">
        <v>43</v>
      </c>
      <c r="N111" s="377"/>
      <c r="O111" s="377"/>
      <c r="P111" s="377"/>
      <c r="Q111" s="377"/>
      <c r="R111" s="377"/>
      <c r="S111" s="378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80"/>
      <c r="M112" s="376" t="s">
        <v>43</v>
      </c>
      <c r="N112" s="377"/>
      <c r="O112" s="377"/>
      <c r="P112" s="377"/>
      <c r="Q112" s="377"/>
      <c r="R112" s="377"/>
      <c r="S112" s="378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1" t="s">
        <v>214</v>
      </c>
      <c r="B113" s="371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2">
        <v>4607091383065</v>
      </c>
      <c r="E114" s="372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72">
        <v>4607091380699</v>
      </c>
      <c r="E115" s="372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43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74"/>
      <c r="O115" s="374"/>
      <c r="P115" s="374"/>
      <c r="Q115" s="375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72">
        <v>4680115880238</v>
      </c>
      <c r="E116" s="372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7" t="s">
        <v>221</v>
      </c>
      <c r="N116" s="374"/>
      <c r="O116" s="374"/>
      <c r="P116" s="374"/>
      <c r="Q116" s="375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72">
        <v>4680115881464</v>
      </c>
      <c r="E117" s="372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438" t="s">
        <v>224</v>
      </c>
      <c r="N117" s="374"/>
      <c r="O117" s="374"/>
      <c r="P117" s="374"/>
      <c r="Q117" s="375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80"/>
      <c r="M118" s="376" t="s">
        <v>43</v>
      </c>
      <c r="N118" s="377"/>
      <c r="O118" s="377"/>
      <c r="P118" s="377"/>
      <c r="Q118" s="377"/>
      <c r="R118" s="377"/>
      <c r="S118" s="378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79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80"/>
      <c r="M119" s="376" t="s">
        <v>43</v>
      </c>
      <c r="N119" s="377"/>
      <c r="O119" s="377"/>
      <c r="P119" s="377"/>
      <c r="Q119" s="377"/>
      <c r="R119" s="377"/>
      <c r="S119" s="378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0" t="s">
        <v>225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66"/>
      <c r="Y120" s="66"/>
    </row>
    <row r="121" spans="1:29" ht="14.25" customHeight="1" x14ac:dyDescent="0.25">
      <c r="A121" s="371" t="s">
        <v>80</v>
      </c>
      <c r="B121" s="371"/>
      <c r="C121" s="371"/>
      <c r="D121" s="371"/>
      <c r="E121" s="371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72">
        <v>4607091385168</v>
      </c>
      <c r="E122" s="372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72">
        <v>4607091383256</v>
      </c>
      <c r="E123" s="372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4"/>
      <c r="O123" s="374"/>
      <c r="P123" s="374"/>
      <c r="Q123" s="375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72">
        <v>4607091385748</v>
      </c>
      <c r="E124" s="372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4"/>
      <c r="O124" s="374"/>
      <c r="P124" s="374"/>
      <c r="Q124" s="375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72">
        <v>4607091384581</v>
      </c>
      <c r="E125" s="372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4"/>
      <c r="O125" s="374"/>
      <c r="P125" s="374"/>
      <c r="Q125" s="375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80"/>
      <c r="M126" s="376" t="s">
        <v>43</v>
      </c>
      <c r="N126" s="377"/>
      <c r="O126" s="377"/>
      <c r="P126" s="377"/>
      <c r="Q126" s="377"/>
      <c r="R126" s="377"/>
      <c r="S126" s="378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80"/>
      <c r="M127" s="376" t="s">
        <v>43</v>
      </c>
      <c r="N127" s="377"/>
      <c r="O127" s="377"/>
      <c r="P127" s="377"/>
      <c r="Q127" s="377"/>
      <c r="R127" s="377"/>
      <c r="S127" s="378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69" t="s">
        <v>234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55"/>
      <c r="Y128" s="55"/>
    </row>
    <row r="129" spans="1:29" ht="16.5" customHeight="1" x14ac:dyDescent="0.25">
      <c r="A129" s="370" t="s">
        <v>235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66"/>
      <c r="Y129" s="66"/>
    </row>
    <row r="130" spans="1:29" ht="14.25" customHeight="1" x14ac:dyDescent="0.25">
      <c r="A130" s="371" t="s">
        <v>118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72">
        <v>4607091383423</v>
      </c>
      <c r="E131" s="372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4"/>
      <c r="O131" s="374"/>
      <c r="P131" s="374"/>
      <c r="Q131" s="375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72">
        <v>4607091381405</v>
      </c>
      <c r="E132" s="372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4"/>
      <c r="O132" s="374"/>
      <c r="P132" s="374"/>
      <c r="Q132" s="375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72">
        <v>4607091386516</v>
      </c>
      <c r="E133" s="372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4"/>
      <c r="O133" s="374"/>
      <c r="P133" s="374"/>
      <c r="Q133" s="375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79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80"/>
      <c r="M134" s="376" t="s">
        <v>43</v>
      </c>
      <c r="N134" s="377"/>
      <c r="O134" s="377"/>
      <c r="P134" s="377"/>
      <c r="Q134" s="377"/>
      <c r="R134" s="377"/>
      <c r="S134" s="378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79"/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80"/>
      <c r="M135" s="376" t="s">
        <v>43</v>
      </c>
      <c r="N135" s="377"/>
      <c r="O135" s="377"/>
      <c r="P135" s="377"/>
      <c r="Q135" s="377"/>
      <c r="R135" s="377"/>
      <c r="S135" s="378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0" t="s">
        <v>242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66"/>
      <c r="Y136" s="66"/>
    </row>
    <row r="137" spans="1:29" ht="14.25" customHeight="1" x14ac:dyDescent="0.25">
      <c r="A137" s="371" t="s">
        <v>118</v>
      </c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72">
        <v>4607091387445</v>
      </c>
      <c r="E138" s="372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72">
        <v>4607091386004</v>
      </c>
      <c r="E139" s="372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72">
        <v>4607091386004</v>
      </c>
      <c r="E140" s="372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72">
        <v>4607091386073</v>
      </c>
      <c r="E141" s="372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72">
        <v>4607091387322</v>
      </c>
      <c r="E142" s="372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5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72">
        <v>4607091387322</v>
      </c>
      <c r="E143" s="372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75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72">
        <v>4607091387377</v>
      </c>
      <c r="E144" s="372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75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72">
        <v>4680115881402</v>
      </c>
      <c r="E145" s="372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3" t="s">
        <v>258</v>
      </c>
      <c r="N145" s="374"/>
      <c r="O145" s="374"/>
      <c r="P145" s="374"/>
      <c r="Q145" s="375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72">
        <v>4607091387353</v>
      </c>
      <c r="E146" s="372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4"/>
      <c r="O146" s="374"/>
      <c r="P146" s="374"/>
      <c r="Q146" s="375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72">
        <v>4607091386011</v>
      </c>
      <c r="E147" s="372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72">
        <v>4607091387308</v>
      </c>
      <c r="E148" s="372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72">
        <v>4607091387339</v>
      </c>
      <c r="E149" s="372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4"/>
      <c r="O149" s="374"/>
      <c r="P149" s="374"/>
      <c r="Q149" s="375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72">
        <v>4680115882638</v>
      </c>
      <c r="E150" s="372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58" t="s">
        <v>269</v>
      </c>
      <c r="N150" s="374"/>
      <c r="O150" s="374"/>
      <c r="P150" s="374"/>
      <c r="Q150" s="375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72">
        <v>4680115881938</v>
      </c>
      <c r="E151" s="372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59" t="s">
        <v>272</v>
      </c>
      <c r="N151" s="374"/>
      <c r="O151" s="374"/>
      <c r="P151" s="374"/>
      <c r="Q151" s="375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72">
        <v>4680115881396</v>
      </c>
      <c r="E152" s="372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0" t="s">
        <v>275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72">
        <v>4607091387346</v>
      </c>
      <c r="E153" s="372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72">
        <v>4607091389807</v>
      </c>
      <c r="E154" s="372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4"/>
      <c r="O154" s="374"/>
      <c r="P154" s="374"/>
      <c r="Q154" s="375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80"/>
      <c r="M156" s="376" t="s">
        <v>43</v>
      </c>
      <c r="N156" s="377"/>
      <c r="O156" s="377"/>
      <c r="P156" s="377"/>
      <c r="Q156" s="377"/>
      <c r="R156" s="377"/>
      <c r="S156" s="378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1" t="s">
        <v>111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63" t="s">
        <v>282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2">
        <v>4680115881914</v>
      </c>
      <c r="E159" s="372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4" t="s">
        <v>286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2">
        <v>4680115880764</v>
      </c>
      <c r="E160" s="372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5" t="s">
        <v>289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1" t="s">
        <v>75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2">
        <v>4607091387193</v>
      </c>
      <c r="E164" s="372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2">
        <v>4607091387230</v>
      </c>
      <c r="E165" s="372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2">
        <v>4680115880993</v>
      </c>
      <c r="E166" s="372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68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2">
        <v>4680115881761</v>
      </c>
      <c r="E167" s="372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69" t="s">
        <v>298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2">
        <v>4680115881563</v>
      </c>
      <c r="E168" s="372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2">
        <v>4680115882683</v>
      </c>
      <c r="E169" s="37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1" t="s">
        <v>303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2">
        <v>4680115882690</v>
      </c>
      <c r="E170" s="37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2" t="s">
        <v>306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2">
        <v>4680115882669</v>
      </c>
      <c r="E171" s="37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3" t="s">
        <v>309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2">
        <v>4680115882676</v>
      </c>
      <c r="E172" s="37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4" t="s">
        <v>312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2">
        <v>4607091387285</v>
      </c>
      <c r="E173" s="372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2">
        <v>4680115880986</v>
      </c>
      <c r="E174" s="372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6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2">
        <v>4680115880207</v>
      </c>
      <c r="E175" s="372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7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2">
        <v>4680115881785</v>
      </c>
      <c r="E176" s="372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8" t="s">
        <v>321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2">
        <v>4680115881679</v>
      </c>
      <c r="E177" s="372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2">
        <v>4680115880191</v>
      </c>
      <c r="E178" s="372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8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2">
        <v>4607091389845</v>
      </c>
      <c r="E179" s="372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80"/>
      <c r="M180" s="376" t="s">
        <v>43</v>
      </c>
      <c r="N180" s="377"/>
      <c r="O180" s="377"/>
      <c r="P180" s="377"/>
      <c r="Q180" s="377"/>
      <c r="R180" s="377"/>
      <c r="S180" s="378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1" t="s">
        <v>80</v>
      </c>
      <c r="B182" s="371"/>
      <c r="C182" s="371"/>
      <c r="D182" s="371"/>
      <c r="E182" s="371"/>
      <c r="F182" s="371"/>
      <c r="G182" s="371"/>
      <c r="H182" s="371"/>
      <c r="I182" s="371"/>
      <c r="J182" s="371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2">
        <v>4680115881556</v>
      </c>
      <c r="E183" s="372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82" t="s">
        <v>330</v>
      </c>
      <c r="N183" s="374"/>
      <c r="O183" s="374"/>
      <c r="P183" s="374"/>
      <c r="Q183" s="375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2">
        <v>4607091387766</v>
      </c>
      <c r="E184" s="372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1000</v>
      </c>
      <c r="V184" s="56">
        <f t="shared" si="9"/>
        <v>1004.4</v>
      </c>
      <c r="W184" s="42">
        <f>IFERROR(IF(V184=0,"",ROUNDUP(V184/H184,0)*0.02175),"")</f>
        <v>2.6969999999999996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2">
        <v>4607091387957</v>
      </c>
      <c r="E185" s="372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2">
        <v>4607091387964</v>
      </c>
      <c r="E186" s="372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4"/>
      <c r="O186" s="374"/>
      <c r="P186" s="374"/>
      <c r="Q186" s="375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2">
        <v>4680115880573</v>
      </c>
      <c r="E187" s="372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86" t="s">
        <v>339</v>
      </c>
      <c r="N187" s="374"/>
      <c r="O187" s="374"/>
      <c r="P187" s="374"/>
      <c r="Q187" s="375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2">
        <v>4680115881594</v>
      </c>
      <c r="E188" s="372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87" t="s">
        <v>342</v>
      </c>
      <c r="N188" s="374"/>
      <c r="O188" s="374"/>
      <c r="P188" s="374"/>
      <c r="Q188" s="375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2">
        <v>4680115881587</v>
      </c>
      <c r="E189" s="372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88" t="s">
        <v>345</v>
      </c>
      <c r="N189" s="374"/>
      <c r="O189" s="374"/>
      <c r="P189" s="374"/>
      <c r="Q189" s="375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2">
        <v>4680115880962</v>
      </c>
      <c r="E190" s="372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89" t="s">
        <v>348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2">
        <v>4680115881617</v>
      </c>
      <c r="E191" s="372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90" t="s">
        <v>351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2">
        <v>4680115881228</v>
      </c>
      <c r="E192" s="372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2">
        <v>4680115881037</v>
      </c>
      <c r="E193" s="372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2" t="s">
        <v>356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2">
        <v>4680115881211</v>
      </c>
      <c r="E194" s="372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3" t="s">
        <v>359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2">
        <v>4680115881020</v>
      </c>
      <c r="E195" s="372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4" t="s">
        <v>362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2">
        <v>4607091381672</v>
      </c>
      <c r="E196" s="372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2">
        <v>4607091387537</v>
      </c>
      <c r="E197" s="372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2">
        <v>4607091387513</v>
      </c>
      <c r="E198" s="372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2">
        <v>4680115882195</v>
      </c>
      <c r="E199" s="372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98" t="s">
        <v>371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2">
        <v>4680115882607</v>
      </c>
      <c r="E200" s="372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99" t="s">
        <v>374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2">
        <v>4680115880092</v>
      </c>
      <c r="E201" s="37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500" t="s">
        <v>377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2">
        <v>4680115880221</v>
      </c>
      <c r="E202" s="37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501" t="s">
        <v>380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2">
        <v>4680115882942</v>
      </c>
      <c r="E203" s="372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2" t="s">
        <v>383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2">
        <v>4680115880504</v>
      </c>
      <c r="E204" s="372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3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2">
        <v>4680115882164</v>
      </c>
      <c r="E205" s="372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504" t="s">
        <v>388</v>
      </c>
      <c r="N205" s="374"/>
      <c r="O205" s="374"/>
      <c r="P205" s="374"/>
      <c r="Q205" s="375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123.4567901234568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124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2.6969999999999996</v>
      </c>
      <c r="X206" s="68"/>
      <c r="Y206" s="68"/>
    </row>
    <row r="207" spans="1:29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80"/>
      <c r="M207" s="376" t="s">
        <v>43</v>
      </c>
      <c r="N207" s="377"/>
      <c r="O207" s="377"/>
      <c r="P207" s="377"/>
      <c r="Q207" s="377"/>
      <c r="R207" s="377"/>
      <c r="S207" s="378"/>
      <c r="T207" s="43" t="s">
        <v>0</v>
      </c>
      <c r="U207" s="44">
        <f>IFERROR(SUM(U183:U205),"0")</f>
        <v>1000</v>
      </c>
      <c r="V207" s="44">
        <f>IFERROR(SUM(V183:V205),"0")</f>
        <v>1004.4</v>
      </c>
      <c r="W207" s="43"/>
      <c r="X207" s="68"/>
      <c r="Y207" s="68"/>
    </row>
    <row r="208" spans="1:29" ht="14.25" customHeight="1" x14ac:dyDescent="0.25">
      <c r="A208" s="371" t="s">
        <v>214</v>
      </c>
      <c r="B208" s="371"/>
      <c r="C208" s="371"/>
      <c r="D208" s="371"/>
      <c r="E208" s="371"/>
      <c r="F208" s="371"/>
      <c r="G208" s="371"/>
      <c r="H208" s="371"/>
      <c r="I208" s="371"/>
      <c r="J208" s="371"/>
      <c r="K208" s="371"/>
      <c r="L208" s="371"/>
      <c r="M208" s="371"/>
      <c r="N208" s="371"/>
      <c r="O208" s="371"/>
      <c r="P208" s="371"/>
      <c r="Q208" s="371"/>
      <c r="R208" s="371"/>
      <c r="S208" s="371"/>
      <c r="T208" s="371"/>
      <c r="U208" s="371"/>
      <c r="V208" s="371"/>
      <c r="W208" s="37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2">
        <v>4607091380880</v>
      </c>
      <c r="E209" s="372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4"/>
      <c r="O209" s="374"/>
      <c r="P209" s="374"/>
      <c r="Q209" s="375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2">
        <v>4607091384482</v>
      </c>
      <c r="E210" s="372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4"/>
      <c r="O210" s="374"/>
      <c r="P210" s="374"/>
      <c r="Q210" s="375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2">
        <v>4607091380897</v>
      </c>
      <c r="E211" s="372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4"/>
      <c r="O211" s="374"/>
      <c r="P211" s="374"/>
      <c r="Q211" s="375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2">
        <v>4680115880801</v>
      </c>
      <c r="E212" s="372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08" t="s">
        <v>397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2">
        <v>4680115880818</v>
      </c>
      <c r="E213" s="372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09" t="s">
        <v>400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2">
        <v>4680115880368</v>
      </c>
      <c r="E214" s="372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510" t="s">
        <v>403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80"/>
      <c r="M215" s="376" t="s">
        <v>43</v>
      </c>
      <c r="N215" s="377"/>
      <c r="O215" s="377"/>
      <c r="P215" s="377"/>
      <c r="Q215" s="377"/>
      <c r="R215" s="377"/>
      <c r="S215" s="378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1" t="s">
        <v>94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2">
        <v>4607091388374</v>
      </c>
      <c r="E218" s="372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1" t="s">
        <v>406</v>
      </c>
      <c r="N218" s="374"/>
      <c r="O218" s="374"/>
      <c r="P218" s="374"/>
      <c r="Q218" s="375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2">
        <v>4607091388381</v>
      </c>
      <c r="E219" s="372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2" t="s">
        <v>409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2">
        <v>4607091388404</v>
      </c>
      <c r="E220" s="372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80"/>
      <c r="M221" s="376" t="s">
        <v>43</v>
      </c>
      <c r="N221" s="377"/>
      <c r="O221" s="377"/>
      <c r="P221" s="377"/>
      <c r="Q221" s="377"/>
      <c r="R221" s="377"/>
      <c r="S221" s="378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80"/>
      <c r="M222" s="376" t="s">
        <v>43</v>
      </c>
      <c r="N222" s="377"/>
      <c r="O222" s="377"/>
      <c r="P222" s="377"/>
      <c r="Q222" s="377"/>
      <c r="R222" s="377"/>
      <c r="S222" s="378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1" t="s">
        <v>412</v>
      </c>
      <c r="B223" s="371"/>
      <c r="C223" s="371"/>
      <c r="D223" s="371"/>
      <c r="E223" s="371"/>
      <c r="F223" s="371"/>
      <c r="G223" s="371"/>
      <c r="H223" s="371"/>
      <c r="I223" s="371"/>
      <c r="J223" s="371"/>
      <c r="K223" s="371"/>
      <c r="L223" s="371"/>
      <c r="M223" s="371"/>
      <c r="N223" s="371"/>
      <c r="O223" s="371"/>
      <c r="P223" s="371"/>
      <c r="Q223" s="371"/>
      <c r="R223" s="371"/>
      <c r="S223" s="371"/>
      <c r="T223" s="371"/>
      <c r="U223" s="371"/>
      <c r="V223" s="371"/>
      <c r="W223" s="37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72">
        <v>4680115880122</v>
      </c>
      <c r="E224" s="372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5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72">
        <v>4680115881808</v>
      </c>
      <c r="E225" s="372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515" t="s">
        <v>418</v>
      </c>
      <c r="N225" s="374"/>
      <c r="O225" s="374"/>
      <c r="P225" s="374"/>
      <c r="Q225" s="375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72">
        <v>4680115881822</v>
      </c>
      <c r="E226" s="372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516" t="s">
        <v>421</v>
      </c>
      <c r="N226" s="374"/>
      <c r="O226" s="374"/>
      <c r="P226" s="374"/>
      <c r="Q226" s="375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72">
        <v>4680115880016</v>
      </c>
      <c r="E227" s="372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74"/>
      <c r="O227" s="374"/>
      <c r="P227" s="374"/>
      <c r="Q227" s="375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80"/>
      <c r="M228" s="376" t="s">
        <v>43</v>
      </c>
      <c r="N228" s="377"/>
      <c r="O228" s="377"/>
      <c r="P228" s="377"/>
      <c r="Q228" s="377"/>
      <c r="R228" s="377"/>
      <c r="S228" s="378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80"/>
      <c r="M229" s="376" t="s">
        <v>43</v>
      </c>
      <c r="N229" s="377"/>
      <c r="O229" s="377"/>
      <c r="P229" s="377"/>
      <c r="Q229" s="377"/>
      <c r="R229" s="377"/>
      <c r="S229" s="378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70" t="s">
        <v>424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66"/>
      <c r="Y230" s="66"/>
    </row>
    <row r="231" spans="1:29" ht="14.25" customHeight="1" x14ac:dyDescent="0.25">
      <c r="A231" s="371" t="s">
        <v>118</v>
      </c>
      <c r="B231" s="371"/>
      <c r="C231" s="371"/>
      <c r="D231" s="371"/>
      <c r="E231" s="371"/>
      <c r="F231" s="371"/>
      <c r="G231" s="371"/>
      <c r="H231" s="371"/>
      <c r="I231" s="371"/>
      <c r="J231" s="371"/>
      <c r="K231" s="371"/>
      <c r="L231" s="371"/>
      <c r="M231" s="371"/>
      <c r="N231" s="371"/>
      <c r="O231" s="371"/>
      <c r="P231" s="371"/>
      <c r="Q231" s="371"/>
      <c r="R231" s="371"/>
      <c r="S231" s="371"/>
      <c r="T231" s="371"/>
      <c r="U231" s="371"/>
      <c r="V231" s="371"/>
      <c r="W231" s="37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72">
        <v>4607091387421</v>
      </c>
      <c r="E232" s="37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4"/>
      <c r="O232" s="374"/>
      <c r="P232" s="374"/>
      <c r="Q232" s="375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72">
        <v>4607091387421</v>
      </c>
      <c r="E233" s="372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74"/>
      <c r="O233" s="374"/>
      <c r="P233" s="374"/>
      <c r="Q233" s="375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72">
        <v>4607091387452</v>
      </c>
      <c r="E234" s="37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4"/>
      <c r="O234" s="374"/>
      <c r="P234" s="374"/>
      <c r="Q234" s="375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72">
        <v>4607091387452</v>
      </c>
      <c r="E235" s="372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72">
        <v>4607091385984</v>
      </c>
      <c r="E236" s="37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72">
        <v>4607091387438</v>
      </c>
      <c r="E237" s="372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72">
        <v>4607091387469</v>
      </c>
      <c r="E238" s="372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74"/>
      <c r="O238" s="374"/>
      <c r="P238" s="374"/>
      <c r="Q238" s="375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80"/>
      <c r="M240" s="376" t="s">
        <v>43</v>
      </c>
      <c r="N240" s="377"/>
      <c r="O240" s="377"/>
      <c r="P240" s="377"/>
      <c r="Q240" s="377"/>
      <c r="R240" s="377"/>
      <c r="S240" s="378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71" t="s">
        <v>75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72">
        <v>4607091387292</v>
      </c>
      <c r="E242" s="372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72">
        <v>4607091387315</v>
      </c>
      <c r="E243" s="372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70" t="s">
        <v>441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29" ht="14.25" customHeight="1" x14ac:dyDescent="0.25">
      <c r="A247" s="371" t="s">
        <v>75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72">
        <v>4607091383232</v>
      </c>
      <c r="E248" s="372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52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72">
        <v>4607091383836</v>
      </c>
      <c r="E249" s="372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80"/>
      <c r="M250" s="376" t="s">
        <v>43</v>
      </c>
      <c r="N250" s="377"/>
      <c r="O250" s="377"/>
      <c r="P250" s="377"/>
      <c r="Q250" s="377"/>
      <c r="R250" s="377"/>
      <c r="S250" s="378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80"/>
      <c r="M251" s="376" t="s">
        <v>43</v>
      </c>
      <c r="N251" s="377"/>
      <c r="O251" s="377"/>
      <c r="P251" s="377"/>
      <c r="Q251" s="377"/>
      <c r="R251" s="377"/>
      <c r="S251" s="378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71" t="s">
        <v>80</v>
      </c>
      <c r="B252" s="371"/>
      <c r="C252" s="371"/>
      <c r="D252" s="371"/>
      <c r="E252" s="371"/>
      <c r="F252" s="371"/>
      <c r="G252" s="371"/>
      <c r="H252" s="371"/>
      <c r="I252" s="371"/>
      <c r="J252" s="371"/>
      <c r="K252" s="371"/>
      <c r="L252" s="371"/>
      <c r="M252" s="371"/>
      <c r="N252" s="371"/>
      <c r="O252" s="371"/>
      <c r="P252" s="371"/>
      <c r="Q252" s="371"/>
      <c r="R252" s="371"/>
      <c r="S252" s="371"/>
      <c r="T252" s="371"/>
      <c r="U252" s="371"/>
      <c r="V252" s="371"/>
      <c r="W252" s="37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72">
        <v>4607091387919</v>
      </c>
      <c r="E253" s="372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72">
        <v>4607091383942</v>
      </c>
      <c r="E254" s="372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72">
        <v>4607091383959</v>
      </c>
      <c r="E255" s="372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74"/>
      <c r="O255" s="374"/>
      <c r="P255" s="374"/>
      <c r="Q255" s="375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42</v>
      </c>
      <c r="U256" s="44">
        <f>IFERROR(U253/H253,"0")+IFERROR(U254/H254,"0")+IFERROR(U255/H255,"0")</f>
        <v>0</v>
      </c>
      <c r="V256" s="44">
        <f>IFERROR(V253/H253,"0")+IFERROR(V254/H254,"0")+IFERROR(V255/H255,"0")</f>
        <v>0</v>
      </c>
      <c r="W256" s="44">
        <f>IFERROR(IF(W253="",0,W253),"0")+IFERROR(IF(W254="",0,W254),"0")+IFERROR(IF(W255="",0,W255),"0")</f>
        <v>0</v>
      </c>
      <c r="X256" s="68"/>
      <c r="Y256" s="68"/>
    </row>
    <row r="257" spans="1:29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80"/>
      <c r="M257" s="376" t="s">
        <v>43</v>
      </c>
      <c r="N257" s="377"/>
      <c r="O257" s="377"/>
      <c r="P257" s="377"/>
      <c r="Q257" s="377"/>
      <c r="R257" s="377"/>
      <c r="S257" s="378"/>
      <c r="T257" s="43" t="s">
        <v>0</v>
      </c>
      <c r="U257" s="44">
        <f>IFERROR(SUM(U253:U255),"0")</f>
        <v>0</v>
      </c>
      <c r="V257" s="44">
        <f>IFERROR(SUM(V253:V255),"0")</f>
        <v>0</v>
      </c>
      <c r="W257" s="43"/>
      <c r="X257" s="68"/>
      <c r="Y257" s="68"/>
    </row>
    <row r="258" spans="1:29" ht="14.25" customHeight="1" x14ac:dyDescent="0.25">
      <c r="A258" s="371" t="s">
        <v>214</v>
      </c>
      <c r="B258" s="371"/>
      <c r="C258" s="371"/>
      <c r="D258" s="371"/>
      <c r="E258" s="371"/>
      <c r="F258" s="371"/>
      <c r="G258" s="371"/>
      <c r="H258" s="371"/>
      <c r="I258" s="371"/>
      <c r="J258" s="371"/>
      <c r="K258" s="371"/>
      <c r="L258" s="371"/>
      <c r="M258" s="371"/>
      <c r="N258" s="371"/>
      <c r="O258" s="371"/>
      <c r="P258" s="371"/>
      <c r="Q258" s="371"/>
      <c r="R258" s="371"/>
      <c r="S258" s="371"/>
      <c r="T258" s="371"/>
      <c r="U258" s="371"/>
      <c r="V258" s="371"/>
      <c r="W258" s="37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72">
        <v>4607091388831</v>
      </c>
      <c r="E259" s="372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71" t="s">
        <v>94</v>
      </c>
      <c r="B262" s="371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72">
        <v>4607091383102</v>
      </c>
      <c r="E263" s="372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74"/>
      <c r="O263" s="374"/>
      <c r="P263" s="374"/>
      <c r="Q263" s="375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79"/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80"/>
      <c r="M264" s="376" t="s">
        <v>43</v>
      </c>
      <c r="N264" s="377"/>
      <c r="O264" s="377"/>
      <c r="P264" s="377"/>
      <c r="Q264" s="377"/>
      <c r="R264" s="377"/>
      <c r="S264" s="37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69" t="s">
        <v>456</v>
      </c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55"/>
      <c r="Y266" s="55"/>
    </row>
    <row r="267" spans="1:29" ht="16.5" customHeight="1" x14ac:dyDescent="0.25">
      <c r="A267" s="370" t="s">
        <v>457</v>
      </c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  <c r="U267" s="370"/>
      <c r="V267" s="370"/>
      <c r="W267" s="370"/>
      <c r="X267" s="66"/>
      <c r="Y267" s="66"/>
    </row>
    <row r="268" spans="1:29" ht="14.25" customHeight="1" x14ac:dyDescent="0.25">
      <c r="A268" s="371" t="s">
        <v>118</v>
      </c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1"/>
      <c r="N268" s="371"/>
      <c r="O268" s="371"/>
      <c r="P268" s="371"/>
      <c r="Q268" s="371"/>
      <c r="R268" s="371"/>
      <c r="S268" s="371"/>
      <c r="T268" s="371"/>
      <c r="U268" s="371"/>
      <c r="V268" s="371"/>
      <c r="W268" s="37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72">
        <v>4607091383997</v>
      </c>
      <c r="E269" s="372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72">
        <v>4607091383997</v>
      </c>
      <c r="E270" s="372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2000</v>
      </c>
      <c r="V270" s="56">
        <f t="shared" si="13"/>
        <v>2010</v>
      </c>
      <c r="W270" s="42">
        <f>IFERROR(IF(V270=0,"",ROUNDUP(V270/H270,0)*0.02175),"")</f>
        <v>2.9144999999999999</v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72">
        <v>4607091384130</v>
      </c>
      <c r="E271" s="372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75"/>
      <c r="R271" s="40" t="s">
        <v>48</v>
      </c>
      <c r="S271" s="40" t="s">
        <v>48</v>
      </c>
      <c r="T271" s="41" t="s">
        <v>0</v>
      </c>
      <c r="U271" s="59">
        <v>1100</v>
      </c>
      <c r="V271" s="56">
        <f t="shared" si="13"/>
        <v>1110</v>
      </c>
      <c r="W271" s="42">
        <f>IFERROR(IF(V271=0,"",ROUNDUP(V271/H271,0)*0.02175),"")</f>
        <v>1.6094999999999999</v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72">
        <v>4607091384130</v>
      </c>
      <c r="E272" s="372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74"/>
      <c r="O272" s="374"/>
      <c r="P272" s="374"/>
      <c r="Q272" s="375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72">
        <v>4607091384147</v>
      </c>
      <c r="E273" s="372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74"/>
      <c r="O273" s="374"/>
      <c r="P273" s="374"/>
      <c r="Q273" s="375"/>
      <c r="R273" s="40" t="s">
        <v>48</v>
      </c>
      <c r="S273" s="40" t="s">
        <v>48</v>
      </c>
      <c r="T273" s="41" t="s">
        <v>0</v>
      </c>
      <c r="U273" s="59">
        <v>1100</v>
      </c>
      <c r="V273" s="56">
        <f t="shared" si="13"/>
        <v>1110</v>
      </c>
      <c r="W273" s="42">
        <f>IFERROR(IF(V273=0,"",ROUNDUP(V273/H273,0)*0.02175),"")</f>
        <v>1.6094999999999999</v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72">
        <v>4607091384147</v>
      </c>
      <c r="E274" s="372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539" t="s">
        <v>467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72">
        <v>4607091384154</v>
      </c>
      <c r="E275" s="372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74"/>
      <c r="O275" s="374"/>
      <c r="P275" s="374"/>
      <c r="Q275" s="375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72">
        <v>4607091384161</v>
      </c>
      <c r="E276" s="372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74"/>
      <c r="O276" s="374"/>
      <c r="P276" s="374"/>
      <c r="Q276" s="375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80"/>
      <c r="M277" s="376" t="s">
        <v>43</v>
      </c>
      <c r="N277" s="377"/>
      <c r="O277" s="377"/>
      <c r="P277" s="377"/>
      <c r="Q277" s="377"/>
      <c r="R277" s="377"/>
      <c r="S277" s="37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280</v>
      </c>
      <c r="V277" s="44">
        <f>IFERROR(V269/H269,"0")+IFERROR(V270/H270,"0")+IFERROR(V271/H271,"0")+IFERROR(V272/H272,"0")+IFERROR(V273/H273,"0")+IFERROR(V274/H274,"0")+IFERROR(V275/H275,"0")+IFERROR(V276/H276,"0")</f>
        <v>282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6.1334999999999997</v>
      </c>
      <c r="X277" s="68"/>
      <c r="Y277" s="68"/>
    </row>
    <row r="278" spans="1:29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80"/>
      <c r="M278" s="376" t="s">
        <v>43</v>
      </c>
      <c r="N278" s="377"/>
      <c r="O278" s="377"/>
      <c r="P278" s="377"/>
      <c r="Q278" s="377"/>
      <c r="R278" s="377"/>
      <c r="S278" s="378"/>
      <c r="T278" s="43" t="s">
        <v>0</v>
      </c>
      <c r="U278" s="44">
        <f>IFERROR(SUM(U269:U276),"0")</f>
        <v>4200</v>
      </c>
      <c r="V278" s="44">
        <f>IFERROR(SUM(V269:V276),"0")</f>
        <v>4230</v>
      </c>
      <c r="W278" s="43"/>
      <c r="X278" s="68"/>
      <c r="Y278" s="68"/>
    </row>
    <row r="279" spans="1:29" ht="14.25" customHeight="1" x14ac:dyDescent="0.25">
      <c r="A279" s="371" t="s">
        <v>111</v>
      </c>
      <c r="B279" s="371"/>
      <c r="C279" s="371"/>
      <c r="D279" s="371"/>
      <c r="E279" s="371"/>
      <c r="F279" s="371"/>
      <c r="G279" s="371"/>
      <c r="H279" s="371"/>
      <c r="I279" s="371"/>
      <c r="J279" s="371"/>
      <c r="K279" s="371"/>
      <c r="L279" s="371"/>
      <c r="M279" s="371"/>
      <c r="N279" s="371"/>
      <c r="O279" s="371"/>
      <c r="P279" s="371"/>
      <c r="Q279" s="371"/>
      <c r="R279" s="371"/>
      <c r="S279" s="371"/>
      <c r="T279" s="371"/>
      <c r="U279" s="371"/>
      <c r="V279" s="371"/>
      <c r="W279" s="37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72">
        <v>4607091383980</v>
      </c>
      <c r="E280" s="372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74"/>
      <c r="O280" s="374"/>
      <c r="P280" s="374"/>
      <c r="Q280" s="375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72">
        <v>4607091384178</v>
      </c>
      <c r="E281" s="372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74"/>
      <c r="O281" s="374"/>
      <c r="P281" s="374"/>
      <c r="Q281" s="375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80"/>
      <c r="M282" s="376" t="s">
        <v>43</v>
      </c>
      <c r="N282" s="377"/>
      <c r="O282" s="377"/>
      <c r="P282" s="377"/>
      <c r="Q282" s="377"/>
      <c r="R282" s="377"/>
      <c r="S282" s="378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9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80"/>
      <c r="M283" s="376" t="s">
        <v>43</v>
      </c>
      <c r="N283" s="377"/>
      <c r="O283" s="377"/>
      <c r="P283" s="377"/>
      <c r="Q283" s="377"/>
      <c r="R283" s="377"/>
      <c r="S283" s="378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9" ht="14.25" customHeight="1" x14ac:dyDescent="0.25">
      <c r="A284" s="371" t="s">
        <v>75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72">
        <v>4607091384857</v>
      </c>
      <c r="E285" s="372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54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80"/>
      <c r="M286" s="376" t="s">
        <v>43</v>
      </c>
      <c r="N286" s="377"/>
      <c r="O286" s="377"/>
      <c r="P286" s="377"/>
      <c r="Q286" s="377"/>
      <c r="R286" s="377"/>
      <c r="S286" s="378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80"/>
      <c r="M287" s="376" t="s">
        <v>43</v>
      </c>
      <c r="N287" s="377"/>
      <c r="O287" s="377"/>
      <c r="P287" s="377"/>
      <c r="Q287" s="377"/>
      <c r="R287" s="377"/>
      <c r="S287" s="378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71" t="s">
        <v>80</v>
      </c>
      <c r="B288" s="371"/>
      <c r="C288" s="371"/>
      <c r="D288" s="371"/>
      <c r="E288" s="371"/>
      <c r="F288" s="371"/>
      <c r="G288" s="371"/>
      <c r="H288" s="371"/>
      <c r="I288" s="371"/>
      <c r="J288" s="371"/>
      <c r="K288" s="371"/>
      <c r="L288" s="371"/>
      <c r="M288" s="371"/>
      <c r="N288" s="371"/>
      <c r="O288" s="371"/>
      <c r="P288" s="371"/>
      <c r="Q288" s="371"/>
      <c r="R288" s="371"/>
      <c r="S288" s="371"/>
      <c r="T288" s="371"/>
      <c r="U288" s="371"/>
      <c r="V288" s="371"/>
      <c r="W288" s="37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72">
        <v>4607091384260</v>
      </c>
      <c r="E289" s="372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5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79"/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80"/>
      <c r="M290" s="376" t="s">
        <v>43</v>
      </c>
      <c r="N290" s="377"/>
      <c r="O290" s="377"/>
      <c r="P290" s="377"/>
      <c r="Q290" s="377"/>
      <c r="R290" s="377"/>
      <c r="S290" s="378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79"/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80"/>
      <c r="M291" s="376" t="s">
        <v>43</v>
      </c>
      <c r="N291" s="377"/>
      <c r="O291" s="377"/>
      <c r="P291" s="377"/>
      <c r="Q291" s="377"/>
      <c r="R291" s="377"/>
      <c r="S291" s="378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71" t="s">
        <v>214</v>
      </c>
      <c r="B292" s="371"/>
      <c r="C292" s="371"/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1"/>
      <c r="U292" s="371"/>
      <c r="V292" s="371"/>
      <c r="W292" s="37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72">
        <v>4607091384673</v>
      </c>
      <c r="E293" s="372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75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80"/>
      <c r="M294" s="376" t="s">
        <v>43</v>
      </c>
      <c r="N294" s="377"/>
      <c r="O294" s="377"/>
      <c r="P294" s="377"/>
      <c r="Q294" s="377"/>
      <c r="R294" s="377"/>
      <c r="S294" s="378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80"/>
      <c r="M295" s="376" t="s">
        <v>43</v>
      </c>
      <c r="N295" s="377"/>
      <c r="O295" s="377"/>
      <c r="P295" s="377"/>
      <c r="Q295" s="377"/>
      <c r="R295" s="377"/>
      <c r="S295" s="378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70" t="s">
        <v>482</v>
      </c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70"/>
      <c r="N296" s="370"/>
      <c r="O296" s="370"/>
      <c r="P296" s="370"/>
      <c r="Q296" s="370"/>
      <c r="R296" s="370"/>
      <c r="S296" s="370"/>
      <c r="T296" s="370"/>
      <c r="U296" s="370"/>
      <c r="V296" s="370"/>
      <c r="W296" s="370"/>
      <c r="X296" s="66"/>
      <c r="Y296" s="66"/>
    </row>
    <row r="297" spans="1:29" ht="14.25" customHeight="1" x14ac:dyDescent="0.25">
      <c r="A297" s="371" t="s">
        <v>118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72">
        <v>4607091384185</v>
      </c>
      <c r="E298" s="372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5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75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72">
        <v>4607091384192</v>
      </c>
      <c r="E299" s="372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75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72">
        <v>4680115881907</v>
      </c>
      <c r="E300" s="372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549" t="s">
        <v>489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72">
        <v>4607091384680</v>
      </c>
      <c r="E301" s="372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75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80"/>
      <c r="M303" s="376" t="s">
        <v>43</v>
      </c>
      <c r="N303" s="377"/>
      <c r="O303" s="377"/>
      <c r="P303" s="377"/>
      <c r="Q303" s="377"/>
      <c r="R303" s="377"/>
      <c r="S303" s="378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71" t="s">
        <v>75</v>
      </c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1"/>
      <c r="N304" s="371"/>
      <c r="O304" s="371"/>
      <c r="P304" s="371"/>
      <c r="Q304" s="371"/>
      <c r="R304" s="371"/>
      <c r="S304" s="371"/>
      <c r="T304" s="371"/>
      <c r="U304" s="371"/>
      <c r="V304" s="371"/>
      <c r="W304" s="37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72">
        <v>4607091384802</v>
      </c>
      <c r="E305" s="372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55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75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72">
        <v>4607091384826</v>
      </c>
      <c r="E306" s="372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5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75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80"/>
      <c r="M307" s="376" t="s">
        <v>43</v>
      </c>
      <c r="N307" s="377"/>
      <c r="O307" s="377"/>
      <c r="P307" s="377"/>
      <c r="Q307" s="377"/>
      <c r="R307" s="377"/>
      <c r="S307" s="378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80"/>
      <c r="M308" s="376" t="s">
        <v>43</v>
      </c>
      <c r="N308" s="377"/>
      <c r="O308" s="377"/>
      <c r="P308" s="377"/>
      <c r="Q308" s="377"/>
      <c r="R308" s="377"/>
      <c r="S308" s="378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71" t="s">
        <v>80</v>
      </c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1"/>
      <c r="N309" s="371"/>
      <c r="O309" s="371"/>
      <c r="P309" s="371"/>
      <c r="Q309" s="371"/>
      <c r="R309" s="371"/>
      <c r="S309" s="371"/>
      <c r="T309" s="371"/>
      <c r="U309" s="371"/>
      <c r="V309" s="371"/>
      <c r="W309" s="37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72">
        <v>4607091384246</v>
      </c>
      <c r="E310" s="37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5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72">
        <v>4680115881976</v>
      </c>
      <c r="E311" s="372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554" t="s">
        <v>500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72">
        <v>4607091384253</v>
      </c>
      <c r="E312" s="372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72">
        <v>4680115881969</v>
      </c>
      <c r="E313" s="372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556" t="s">
        <v>505</v>
      </c>
      <c r="N313" s="374"/>
      <c r="O313" s="374"/>
      <c r="P313" s="374"/>
      <c r="Q313" s="375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80"/>
      <c r="M315" s="376" t="s">
        <v>43</v>
      </c>
      <c r="N315" s="377"/>
      <c r="O315" s="377"/>
      <c r="P315" s="377"/>
      <c r="Q315" s="377"/>
      <c r="R315" s="377"/>
      <c r="S315" s="378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71" t="s">
        <v>214</v>
      </c>
      <c r="B316" s="371"/>
      <c r="C316" s="371"/>
      <c r="D316" s="371"/>
      <c r="E316" s="371"/>
      <c r="F316" s="371"/>
      <c r="G316" s="371"/>
      <c r="H316" s="371"/>
      <c r="I316" s="371"/>
      <c r="J316" s="371"/>
      <c r="K316" s="371"/>
      <c r="L316" s="371"/>
      <c r="M316" s="371"/>
      <c r="N316" s="371"/>
      <c r="O316" s="371"/>
      <c r="P316" s="371"/>
      <c r="Q316" s="371"/>
      <c r="R316" s="371"/>
      <c r="S316" s="371"/>
      <c r="T316" s="371"/>
      <c r="U316" s="371"/>
      <c r="V316" s="371"/>
      <c r="W316" s="37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72">
        <v>4607091389357</v>
      </c>
      <c r="E317" s="372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557" t="s">
        <v>508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69" t="s">
        <v>509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55"/>
      <c r="Y320" s="55"/>
    </row>
    <row r="321" spans="1:29" ht="16.5" customHeight="1" x14ac:dyDescent="0.25">
      <c r="A321" s="370" t="s">
        <v>510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66"/>
      <c r="Y321" s="66"/>
    </row>
    <row r="322" spans="1:29" ht="14.25" customHeight="1" x14ac:dyDescent="0.25">
      <c r="A322" s="371" t="s">
        <v>118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72">
        <v>4607091389708</v>
      </c>
      <c r="E323" s="372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72">
        <v>4607091389692</v>
      </c>
      <c r="E324" s="372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559" t="s">
        <v>515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71" t="s">
        <v>75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72">
        <v>4680115882928</v>
      </c>
      <c r="E328" s="372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560" t="s">
        <v>518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72">
        <v>4680115883147</v>
      </c>
      <c r="E329" s="372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561" t="s">
        <v>521</v>
      </c>
      <c r="N329" s="374"/>
      <c r="O329" s="374"/>
      <c r="P329" s="374"/>
      <c r="Q329" s="375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72">
        <v>4680115883154</v>
      </c>
      <c r="E330" s="372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562" t="s">
        <v>524</v>
      </c>
      <c r="N330" s="374"/>
      <c r="O330" s="374"/>
      <c r="P330" s="374"/>
      <c r="Q330" s="375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72">
        <v>4680115883161</v>
      </c>
      <c r="E331" s="372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563" t="s">
        <v>527</v>
      </c>
      <c r="N331" s="374"/>
      <c r="O331" s="374"/>
      <c r="P331" s="374"/>
      <c r="Q331" s="375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72">
        <v>4680115883178</v>
      </c>
      <c r="E332" s="372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4" t="s">
        <v>530</v>
      </c>
      <c r="N332" s="374"/>
      <c r="O332" s="374"/>
      <c r="P332" s="374"/>
      <c r="Q332" s="375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72">
        <v>4680115883185</v>
      </c>
      <c r="E333" s="372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565" t="s">
        <v>533</v>
      </c>
      <c r="N333" s="374"/>
      <c r="O333" s="374"/>
      <c r="P333" s="374"/>
      <c r="Q333" s="375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72">
        <v>4607091389753</v>
      </c>
      <c r="E334" s="372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72">
        <v>4607091389760</v>
      </c>
      <c r="E335" s="372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72">
        <v>4607091389746</v>
      </c>
      <c r="E336" s="372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74"/>
      <c r="O336" s="374"/>
      <c r="P336" s="374"/>
      <c r="Q336" s="375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72">
        <v>4607091384338</v>
      </c>
      <c r="E337" s="372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74"/>
      <c r="O337" s="374"/>
      <c r="P337" s="374"/>
      <c r="Q337" s="375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72">
        <v>4607091389524</v>
      </c>
      <c r="E338" s="372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74"/>
      <c r="O338" s="374"/>
      <c r="P338" s="374"/>
      <c r="Q338" s="375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72">
        <v>4607091384345</v>
      </c>
      <c r="E339" s="372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72">
        <v>4607091389531</v>
      </c>
      <c r="E340" s="372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80"/>
      <c r="M341" s="376" t="s">
        <v>43</v>
      </c>
      <c r="N341" s="377"/>
      <c r="O341" s="377"/>
      <c r="P341" s="377"/>
      <c r="Q341" s="377"/>
      <c r="R341" s="377"/>
      <c r="S341" s="378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68"/>
      <c r="Y341" s="68"/>
    </row>
    <row r="342" spans="1:29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80"/>
      <c r="M342" s="376" t="s">
        <v>43</v>
      </c>
      <c r="N342" s="377"/>
      <c r="O342" s="377"/>
      <c r="P342" s="377"/>
      <c r="Q342" s="377"/>
      <c r="R342" s="377"/>
      <c r="S342" s="378"/>
      <c r="T342" s="43" t="s">
        <v>0</v>
      </c>
      <c r="U342" s="44">
        <f>IFERROR(SUM(U328:U340),"0")</f>
        <v>0</v>
      </c>
      <c r="V342" s="44">
        <f>IFERROR(SUM(V328:V340),"0")</f>
        <v>0</v>
      </c>
      <c r="W342" s="43"/>
      <c r="X342" s="68"/>
      <c r="Y342" s="68"/>
    </row>
    <row r="343" spans="1:29" ht="14.25" customHeight="1" x14ac:dyDescent="0.25">
      <c r="A343" s="371" t="s">
        <v>80</v>
      </c>
      <c r="B343" s="371"/>
      <c r="C343" s="371"/>
      <c r="D343" s="371"/>
      <c r="E343" s="371"/>
      <c r="F343" s="371"/>
      <c r="G343" s="371"/>
      <c r="H343" s="371"/>
      <c r="I343" s="371"/>
      <c r="J343" s="371"/>
      <c r="K343" s="371"/>
      <c r="L343" s="371"/>
      <c r="M343" s="371"/>
      <c r="N343" s="371"/>
      <c r="O343" s="371"/>
      <c r="P343" s="371"/>
      <c r="Q343" s="371"/>
      <c r="R343" s="371"/>
      <c r="S343" s="371"/>
      <c r="T343" s="371"/>
      <c r="U343" s="371"/>
      <c r="V343" s="371"/>
      <c r="W343" s="37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72">
        <v>4607091389685</v>
      </c>
      <c r="E344" s="372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5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72">
        <v>4607091389654</v>
      </c>
      <c r="E345" s="372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574" t="s">
        <v>552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72">
        <v>4607091384352</v>
      </c>
      <c r="E346" s="372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5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72">
        <v>4607091389661</v>
      </c>
      <c r="E347" s="372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5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80"/>
      <c r="M348" s="376" t="s">
        <v>43</v>
      </c>
      <c r="N348" s="377"/>
      <c r="O348" s="377"/>
      <c r="P348" s="377"/>
      <c r="Q348" s="377"/>
      <c r="R348" s="377"/>
      <c r="S348" s="378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80"/>
      <c r="M349" s="376" t="s">
        <v>43</v>
      </c>
      <c r="N349" s="377"/>
      <c r="O349" s="377"/>
      <c r="P349" s="377"/>
      <c r="Q349" s="377"/>
      <c r="R349" s="377"/>
      <c r="S349" s="378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71" t="s">
        <v>214</v>
      </c>
      <c r="B350" s="371"/>
      <c r="C350" s="371"/>
      <c r="D350" s="371"/>
      <c r="E350" s="371"/>
      <c r="F350" s="371"/>
      <c r="G350" s="371"/>
      <c r="H350" s="371"/>
      <c r="I350" s="371"/>
      <c r="J350" s="371"/>
      <c r="K350" s="371"/>
      <c r="L350" s="371"/>
      <c r="M350" s="371"/>
      <c r="N350" s="371"/>
      <c r="O350" s="371"/>
      <c r="P350" s="371"/>
      <c r="Q350" s="371"/>
      <c r="R350" s="371"/>
      <c r="S350" s="371"/>
      <c r="T350" s="371"/>
      <c r="U350" s="371"/>
      <c r="V350" s="371"/>
      <c r="W350" s="37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72">
        <v>4680115881648</v>
      </c>
      <c r="E351" s="372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577" t="s">
        <v>559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71" t="s">
        <v>94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72">
        <v>4680115883017</v>
      </c>
      <c r="E355" s="372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578" t="s">
        <v>562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72">
        <v>4680115883031</v>
      </c>
      <c r="E356" s="372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579" t="s">
        <v>566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72">
        <v>4680115883024</v>
      </c>
      <c r="E357" s="372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580" t="s">
        <v>569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80"/>
      <c r="M358" s="376" t="s">
        <v>43</v>
      </c>
      <c r="N358" s="377"/>
      <c r="O358" s="377"/>
      <c r="P358" s="377"/>
      <c r="Q358" s="377"/>
      <c r="R358" s="377"/>
      <c r="S358" s="378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71" t="s">
        <v>106</v>
      </c>
      <c r="B360" s="371"/>
      <c r="C360" s="371"/>
      <c r="D360" s="371"/>
      <c r="E360" s="371"/>
      <c r="F360" s="371"/>
      <c r="G360" s="371"/>
      <c r="H360" s="371"/>
      <c r="I360" s="371"/>
      <c r="J360" s="371"/>
      <c r="K360" s="371"/>
      <c r="L360" s="371"/>
      <c r="M360" s="371"/>
      <c r="N360" s="371"/>
      <c r="O360" s="371"/>
      <c r="P360" s="371"/>
      <c r="Q360" s="371"/>
      <c r="R360" s="371"/>
      <c r="S360" s="371"/>
      <c r="T360" s="371"/>
      <c r="U360" s="371"/>
      <c r="V360" s="371"/>
      <c r="W360" s="37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72">
        <v>4680115882997</v>
      </c>
      <c r="E361" s="372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581" t="s">
        <v>572</v>
      </c>
      <c r="N361" s="374"/>
      <c r="O361" s="374"/>
      <c r="P361" s="374"/>
      <c r="Q361" s="375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79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80"/>
      <c r="M362" s="376" t="s">
        <v>43</v>
      </c>
      <c r="N362" s="377"/>
      <c r="O362" s="377"/>
      <c r="P362" s="377"/>
      <c r="Q362" s="377"/>
      <c r="R362" s="377"/>
      <c r="S362" s="378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70" t="s">
        <v>573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6"/>
      <c r="Y364" s="66"/>
    </row>
    <row r="365" spans="1:29" ht="14.25" customHeight="1" x14ac:dyDescent="0.25">
      <c r="A365" s="371" t="s">
        <v>111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72">
        <v>4607091389388</v>
      </c>
      <c r="E366" s="372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72">
        <v>4607091389364</v>
      </c>
      <c r="E367" s="372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79"/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80"/>
      <c r="M368" s="376" t="s">
        <v>43</v>
      </c>
      <c r="N368" s="377"/>
      <c r="O368" s="377"/>
      <c r="P368" s="377"/>
      <c r="Q368" s="377"/>
      <c r="R368" s="377"/>
      <c r="S368" s="378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71" t="s">
        <v>75</v>
      </c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1"/>
      <c r="N370" s="371"/>
      <c r="O370" s="371"/>
      <c r="P370" s="371"/>
      <c r="Q370" s="371"/>
      <c r="R370" s="371"/>
      <c r="S370" s="371"/>
      <c r="T370" s="371"/>
      <c r="U370" s="371"/>
      <c r="V370" s="371"/>
      <c r="W370" s="37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72">
        <v>4607091389739</v>
      </c>
      <c r="E371" s="372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74"/>
      <c r="O371" s="374"/>
      <c r="P371" s="374"/>
      <c r="Q371" s="375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72">
        <v>4607091389425</v>
      </c>
      <c r="E372" s="372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72">
        <v>4680115880771</v>
      </c>
      <c r="E373" s="372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74"/>
      <c r="O373" s="374"/>
      <c r="P373" s="374"/>
      <c r="Q373" s="375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72">
        <v>4607091389500</v>
      </c>
      <c r="E374" s="372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74"/>
      <c r="O374" s="374"/>
      <c r="P374" s="374"/>
      <c r="Q374" s="375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72">
        <v>4680115881983</v>
      </c>
      <c r="E375" s="372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588" t="s">
        <v>588</v>
      </c>
      <c r="N375" s="374"/>
      <c r="O375" s="374"/>
      <c r="P375" s="374"/>
      <c r="Q375" s="375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79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80"/>
      <c r="M376" s="376" t="s">
        <v>43</v>
      </c>
      <c r="N376" s="377"/>
      <c r="O376" s="377"/>
      <c r="P376" s="377"/>
      <c r="Q376" s="377"/>
      <c r="R376" s="377"/>
      <c r="S376" s="378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80"/>
      <c r="M377" s="376" t="s">
        <v>43</v>
      </c>
      <c r="N377" s="377"/>
      <c r="O377" s="377"/>
      <c r="P377" s="377"/>
      <c r="Q377" s="377"/>
      <c r="R377" s="377"/>
      <c r="S377" s="378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71" t="s">
        <v>94</v>
      </c>
      <c r="B378" s="371"/>
      <c r="C378" s="371"/>
      <c r="D378" s="371"/>
      <c r="E378" s="371"/>
      <c r="F378" s="371"/>
      <c r="G378" s="371"/>
      <c r="H378" s="371"/>
      <c r="I378" s="371"/>
      <c r="J378" s="371"/>
      <c r="K378" s="371"/>
      <c r="L378" s="371"/>
      <c r="M378" s="371"/>
      <c r="N378" s="371"/>
      <c r="O378" s="371"/>
      <c r="P378" s="371"/>
      <c r="Q378" s="371"/>
      <c r="R378" s="371"/>
      <c r="S378" s="371"/>
      <c r="T378" s="371"/>
      <c r="U378" s="371"/>
      <c r="V378" s="371"/>
      <c r="W378" s="37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72">
        <v>4680115883000</v>
      </c>
      <c r="E379" s="372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589" t="s">
        <v>591</v>
      </c>
      <c r="N379" s="374"/>
      <c r="O379" s="374"/>
      <c r="P379" s="374"/>
      <c r="Q379" s="375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80"/>
      <c r="M381" s="376" t="s">
        <v>43</v>
      </c>
      <c r="N381" s="377"/>
      <c r="O381" s="377"/>
      <c r="P381" s="377"/>
      <c r="Q381" s="377"/>
      <c r="R381" s="377"/>
      <c r="S381" s="378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71" t="s">
        <v>106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72">
        <v>4680115882980</v>
      </c>
      <c r="E383" s="372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590" t="s">
        <v>594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80"/>
      <c r="M384" s="376" t="s">
        <v>43</v>
      </c>
      <c r="N384" s="377"/>
      <c r="O384" s="377"/>
      <c r="P384" s="377"/>
      <c r="Q384" s="377"/>
      <c r="R384" s="377"/>
      <c r="S384" s="378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79"/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80"/>
      <c r="M385" s="376" t="s">
        <v>43</v>
      </c>
      <c r="N385" s="377"/>
      <c r="O385" s="377"/>
      <c r="P385" s="377"/>
      <c r="Q385" s="377"/>
      <c r="R385" s="377"/>
      <c r="S385" s="378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69" t="s">
        <v>595</v>
      </c>
      <c r="B386" s="369"/>
      <c r="C386" s="369"/>
      <c r="D386" s="369"/>
      <c r="E386" s="369"/>
      <c r="F386" s="369"/>
      <c r="G386" s="369"/>
      <c r="H386" s="369"/>
      <c r="I386" s="369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55"/>
      <c r="Y386" s="55"/>
    </row>
    <row r="387" spans="1:29" ht="16.5" customHeight="1" x14ac:dyDescent="0.25">
      <c r="A387" s="370" t="s">
        <v>595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66"/>
      <c r="Y387" s="66"/>
    </row>
    <row r="388" spans="1:29" ht="14.25" customHeight="1" x14ac:dyDescent="0.25">
      <c r="A388" s="371" t="s">
        <v>118</v>
      </c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1"/>
      <c r="N388" s="371"/>
      <c r="O388" s="371"/>
      <c r="P388" s="371"/>
      <c r="Q388" s="371"/>
      <c r="R388" s="371"/>
      <c r="S388" s="371"/>
      <c r="T388" s="371"/>
      <c r="U388" s="371"/>
      <c r="V388" s="371"/>
      <c r="W388" s="37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72">
        <v>4607091389067</v>
      </c>
      <c r="E389" s="372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5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74"/>
      <c r="O389" s="374"/>
      <c r="P389" s="374"/>
      <c r="Q389" s="375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72">
        <v>4607091383522</v>
      </c>
      <c r="E390" s="372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5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74"/>
      <c r="O390" s="374"/>
      <c r="P390" s="374"/>
      <c r="Q390" s="375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72">
        <v>4607091384437</v>
      </c>
      <c r="E391" s="372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593" t="s">
        <v>602</v>
      </c>
      <c r="N391" s="374"/>
      <c r="O391" s="374"/>
      <c r="P391" s="374"/>
      <c r="Q391" s="375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72">
        <v>4607091389104</v>
      </c>
      <c r="E392" s="372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59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72">
        <v>4607091389036</v>
      </c>
      <c r="E393" s="372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59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74"/>
      <c r="O393" s="374"/>
      <c r="P393" s="374"/>
      <c r="Q393" s="375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72">
        <v>4680115880603</v>
      </c>
      <c r="E394" s="372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596" t="s">
        <v>609</v>
      </c>
      <c r="N394" s="374"/>
      <c r="O394" s="374"/>
      <c r="P394" s="374"/>
      <c r="Q394" s="375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72">
        <v>4607091389999</v>
      </c>
      <c r="E395" s="372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597" t="s">
        <v>612</v>
      </c>
      <c r="N395" s="374"/>
      <c r="O395" s="374"/>
      <c r="P395" s="374"/>
      <c r="Q395" s="375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72">
        <v>4680115882782</v>
      </c>
      <c r="E396" s="372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598" t="s">
        <v>615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72">
        <v>4607091389098</v>
      </c>
      <c r="E397" s="372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74"/>
      <c r="O397" s="374"/>
      <c r="P397" s="374"/>
      <c r="Q397" s="375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72">
        <v>4607091389982</v>
      </c>
      <c r="E398" s="372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600" t="s">
        <v>620</v>
      </c>
      <c r="N398" s="374"/>
      <c r="O398" s="374"/>
      <c r="P398" s="374"/>
      <c r="Q398" s="375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79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80"/>
      <c r="M399" s="376" t="s">
        <v>43</v>
      </c>
      <c r="N399" s="377"/>
      <c r="O399" s="377"/>
      <c r="P399" s="377"/>
      <c r="Q399" s="377"/>
      <c r="R399" s="377"/>
      <c r="S399" s="378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80"/>
      <c r="M400" s="376" t="s">
        <v>43</v>
      </c>
      <c r="N400" s="377"/>
      <c r="O400" s="377"/>
      <c r="P400" s="377"/>
      <c r="Q400" s="377"/>
      <c r="R400" s="377"/>
      <c r="S400" s="378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71" t="s">
        <v>111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72">
        <v>4607091388930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72">
        <v>4680115880054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602" t="s">
        <v>625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80"/>
      <c r="M404" s="376" t="s">
        <v>43</v>
      </c>
      <c r="N404" s="377"/>
      <c r="O404" s="377"/>
      <c r="P404" s="377"/>
      <c r="Q404" s="377"/>
      <c r="R404" s="377"/>
      <c r="S404" s="378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80"/>
      <c r="M405" s="376" t="s">
        <v>43</v>
      </c>
      <c r="N405" s="377"/>
      <c r="O405" s="377"/>
      <c r="P405" s="377"/>
      <c r="Q405" s="377"/>
      <c r="R405" s="377"/>
      <c r="S405" s="378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71" t="s">
        <v>75</v>
      </c>
      <c r="B406" s="371"/>
      <c r="C406" s="371"/>
      <c r="D406" s="371"/>
      <c r="E406" s="371"/>
      <c r="F406" s="371"/>
      <c r="G406" s="371"/>
      <c r="H406" s="371"/>
      <c r="I406" s="371"/>
      <c r="J406" s="371"/>
      <c r="K406" s="371"/>
      <c r="L406" s="371"/>
      <c r="M406" s="371"/>
      <c r="N406" s="371"/>
      <c r="O406" s="371"/>
      <c r="P406" s="371"/>
      <c r="Q406" s="371"/>
      <c r="R406" s="371"/>
      <c r="S406" s="371"/>
      <c r="T406" s="371"/>
      <c r="U406" s="371"/>
      <c r="V406" s="371"/>
      <c r="W406" s="37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72">
        <v>4607091383348</v>
      </c>
      <c r="E407" s="372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60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72">
        <v>4607091383386</v>
      </c>
      <c r="E408" s="372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60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72">
        <v>4607091383355</v>
      </c>
      <c r="E409" s="372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60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72">
        <v>4680115882072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606" t="s">
        <v>634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72">
        <v>4680115882102</v>
      </c>
      <c r="E411" s="372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07" t="s">
        <v>637</v>
      </c>
      <c r="N411" s="374"/>
      <c r="O411" s="374"/>
      <c r="P411" s="374"/>
      <c r="Q411" s="375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72">
        <v>4680115882096</v>
      </c>
      <c r="E412" s="372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608" t="s">
        <v>640</v>
      </c>
      <c r="N412" s="374"/>
      <c r="O412" s="374"/>
      <c r="P412" s="374"/>
      <c r="Q412" s="375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80"/>
      <c r="M413" s="376" t="s">
        <v>43</v>
      </c>
      <c r="N413" s="377"/>
      <c r="O413" s="377"/>
      <c r="P413" s="377"/>
      <c r="Q413" s="377"/>
      <c r="R413" s="377"/>
      <c r="S413" s="378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80"/>
      <c r="M414" s="376" t="s">
        <v>43</v>
      </c>
      <c r="N414" s="377"/>
      <c r="O414" s="377"/>
      <c r="P414" s="377"/>
      <c r="Q414" s="377"/>
      <c r="R414" s="377"/>
      <c r="S414" s="378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71" t="s">
        <v>80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72">
        <v>4607091383409</v>
      </c>
      <c r="E416" s="372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74"/>
      <c r="O416" s="374"/>
      <c r="P416" s="374"/>
      <c r="Q416" s="375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72">
        <v>4607091383416</v>
      </c>
      <c r="E417" s="372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74"/>
      <c r="O417" s="374"/>
      <c r="P417" s="374"/>
      <c r="Q417" s="375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79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80"/>
      <c r="M418" s="376" t="s">
        <v>43</v>
      </c>
      <c r="N418" s="377"/>
      <c r="O418" s="377"/>
      <c r="P418" s="377"/>
      <c r="Q418" s="377"/>
      <c r="R418" s="377"/>
      <c r="S418" s="378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80"/>
      <c r="M419" s="376" t="s">
        <v>43</v>
      </c>
      <c r="N419" s="377"/>
      <c r="O419" s="377"/>
      <c r="P419" s="377"/>
      <c r="Q419" s="377"/>
      <c r="R419" s="377"/>
      <c r="S419" s="378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69" t="s">
        <v>645</v>
      </c>
      <c r="B420" s="369"/>
      <c r="C420" s="369"/>
      <c r="D420" s="369"/>
      <c r="E420" s="369"/>
      <c r="F420" s="369"/>
      <c r="G420" s="369"/>
      <c r="H420" s="369"/>
      <c r="I420" s="369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55"/>
      <c r="Y420" s="55"/>
    </row>
    <row r="421" spans="1:29" ht="16.5" customHeight="1" x14ac:dyDescent="0.25">
      <c r="A421" s="370" t="s">
        <v>646</v>
      </c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66"/>
      <c r="Y421" s="66"/>
    </row>
    <row r="422" spans="1:29" ht="14.25" customHeight="1" x14ac:dyDescent="0.25">
      <c r="A422" s="371" t="s">
        <v>118</v>
      </c>
      <c r="B422" s="371"/>
      <c r="C422" s="371"/>
      <c r="D422" s="371"/>
      <c r="E422" s="371"/>
      <c r="F422" s="371"/>
      <c r="G422" s="371"/>
      <c r="H422" s="371"/>
      <c r="I422" s="371"/>
      <c r="J422" s="371"/>
      <c r="K422" s="371"/>
      <c r="L422" s="371"/>
      <c r="M422" s="371"/>
      <c r="N422" s="371"/>
      <c r="O422" s="371"/>
      <c r="P422" s="371"/>
      <c r="Q422" s="371"/>
      <c r="R422" s="371"/>
      <c r="S422" s="371"/>
      <c r="T422" s="371"/>
      <c r="U422" s="371"/>
      <c r="V422" s="371"/>
      <c r="W422" s="37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72">
        <v>4680115881099</v>
      </c>
      <c r="E423" s="372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1" t="s">
        <v>649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72">
        <v>4680115881150</v>
      </c>
      <c r="E424" s="372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612" t="s">
        <v>652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71" t="s">
        <v>111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72">
        <v>4680115881112</v>
      </c>
      <c r="E428" s="372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3" t="s">
        <v>655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72">
        <v>4680115881129</v>
      </c>
      <c r="E429" s="372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614" t="s">
        <v>658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71" t="s">
        <v>75</v>
      </c>
      <c r="B432" s="371"/>
      <c r="C432" s="371"/>
      <c r="D432" s="371"/>
      <c r="E432" s="371"/>
      <c r="F432" s="371"/>
      <c r="G432" s="371"/>
      <c r="H432" s="371"/>
      <c r="I432" s="371"/>
      <c r="J432" s="371"/>
      <c r="K432" s="371"/>
      <c r="L432" s="371"/>
      <c r="M432" s="371"/>
      <c r="N432" s="371"/>
      <c r="O432" s="371"/>
      <c r="P432" s="371"/>
      <c r="Q432" s="371"/>
      <c r="R432" s="371"/>
      <c r="S432" s="371"/>
      <c r="T432" s="371"/>
      <c r="U432" s="371"/>
      <c r="V432" s="371"/>
      <c r="W432" s="37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72">
        <v>4680115881167</v>
      </c>
      <c r="E433" s="372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615" t="s">
        <v>661</v>
      </c>
      <c r="N433" s="374"/>
      <c r="O433" s="374"/>
      <c r="P433" s="374"/>
      <c r="Q433" s="375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72">
        <v>4680115881136</v>
      </c>
      <c r="E434" s="372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616" t="s">
        <v>664</v>
      </c>
      <c r="N434" s="374"/>
      <c r="O434" s="374"/>
      <c r="P434" s="374"/>
      <c r="Q434" s="375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80"/>
      <c r="M435" s="376" t="s">
        <v>43</v>
      </c>
      <c r="N435" s="377"/>
      <c r="O435" s="377"/>
      <c r="P435" s="377"/>
      <c r="Q435" s="377"/>
      <c r="R435" s="377"/>
      <c r="S435" s="378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80"/>
      <c r="M436" s="376" t="s">
        <v>43</v>
      </c>
      <c r="N436" s="377"/>
      <c r="O436" s="377"/>
      <c r="P436" s="377"/>
      <c r="Q436" s="377"/>
      <c r="R436" s="377"/>
      <c r="S436" s="378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71" t="s">
        <v>80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72">
        <v>4680115881143</v>
      </c>
      <c r="E438" s="372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617" t="s">
        <v>667</v>
      </c>
      <c r="N438" s="374"/>
      <c r="O438" s="374"/>
      <c r="P438" s="374"/>
      <c r="Q438" s="375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72">
        <v>4680115881068</v>
      </c>
      <c r="E439" s="372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618" t="s">
        <v>670</v>
      </c>
      <c r="N439" s="374"/>
      <c r="O439" s="374"/>
      <c r="P439" s="374"/>
      <c r="Q439" s="375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72">
        <v>4680115881075</v>
      </c>
      <c r="E440" s="372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619" t="s">
        <v>673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80"/>
      <c r="M441" s="376" t="s">
        <v>43</v>
      </c>
      <c r="N441" s="377"/>
      <c r="O441" s="377"/>
      <c r="P441" s="377"/>
      <c r="Q441" s="377"/>
      <c r="R441" s="377"/>
      <c r="S441" s="378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623"/>
      <c r="M443" s="620" t="s">
        <v>36</v>
      </c>
      <c r="N443" s="621"/>
      <c r="O443" s="621"/>
      <c r="P443" s="621"/>
      <c r="Q443" s="621"/>
      <c r="R443" s="621"/>
      <c r="S443" s="622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5200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5234.3999999999996</v>
      </c>
      <c r="W443" s="43"/>
      <c r="X443" s="68"/>
      <c r="Y443" s="68"/>
    </row>
    <row r="444" spans="1:29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623"/>
      <c r="M444" s="620" t="s">
        <v>37</v>
      </c>
      <c r="N444" s="621"/>
      <c r="O444" s="621"/>
      <c r="P444" s="621"/>
      <c r="Q444" s="621"/>
      <c r="R444" s="621"/>
      <c r="S444" s="622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5403.2888888888883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5438.9520000000011</v>
      </c>
      <c r="W444" s="43"/>
      <c r="X444" s="68"/>
      <c r="Y444" s="68"/>
    </row>
    <row r="445" spans="1:29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623"/>
      <c r="M445" s="620" t="s">
        <v>38</v>
      </c>
      <c r="N445" s="621"/>
      <c r="O445" s="621"/>
      <c r="P445" s="621"/>
      <c r="Q445" s="621"/>
      <c r="R445" s="621"/>
      <c r="S445" s="622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9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9</v>
      </c>
      <c r="W445" s="43"/>
      <c r="X445" s="68"/>
      <c r="Y445" s="68"/>
    </row>
    <row r="446" spans="1:29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623"/>
      <c r="M446" s="620" t="s">
        <v>39</v>
      </c>
      <c r="N446" s="621"/>
      <c r="O446" s="621"/>
      <c r="P446" s="621"/>
      <c r="Q446" s="621"/>
      <c r="R446" s="621"/>
      <c r="S446" s="622"/>
      <c r="T446" s="43" t="s">
        <v>0</v>
      </c>
      <c r="U446" s="44">
        <f>GrossWeightTotal+PalletQtyTotal*25</f>
        <v>5628.2888888888883</v>
      </c>
      <c r="V446" s="44">
        <f>GrossWeightTotalR+PalletQtyTotalR*25</f>
        <v>5663.9520000000011</v>
      </c>
      <c r="W446" s="43"/>
      <c r="X446" s="68"/>
      <c r="Y446" s="68"/>
    </row>
    <row r="447" spans="1:29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623"/>
      <c r="M447" s="620" t="s">
        <v>40</v>
      </c>
      <c r="N447" s="621"/>
      <c r="O447" s="621"/>
      <c r="P447" s="621"/>
      <c r="Q447" s="621"/>
      <c r="R447" s="621"/>
      <c r="S447" s="622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403.45679012345681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406</v>
      </c>
      <c r="W447" s="43"/>
      <c r="X447" s="68"/>
      <c r="Y447" s="68"/>
    </row>
    <row r="448" spans="1:29" ht="14.25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623"/>
      <c r="M448" s="620" t="s">
        <v>41</v>
      </c>
      <c r="N448" s="621"/>
      <c r="O448" s="621"/>
      <c r="P448" s="621"/>
      <c r="Q448" s="621"/>
      <c r="R448" s="621"/>
      <c r="S448" s="622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8.8304999999999989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624" t="s">
        <v>109</v>
      </c>
      <c r="D450" s="624" t="s">
        <v>109</v>
      </c>
      <c r="E450" s="624" t="s">
        <v>109</v>
      </c>
      <c r="F450" s="624" t="s">
        <v>109</v>
      </c>
      <c r="G450" s="624" t="s">
        <v>234</v>
      </c>
      <c r="H450" s="624" t="s">
        <v>234</v>
      </c>
      <c r="I450" s="624" t="s">
        <v>234</v>
      </c>
      <c r="J450" s="624" t="s">
        <v>234</v>
      </c>
      <c r="K450" s="624" t="s">
        <v>456</v>
      </c>
      <c r="L450" s="624" t="s">
        <v>456</v>
      </c>
      <c r="M450" s="624" t="s">
        <v>509</v>
      </c>
      <c r="N450" s="624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625" t="s">
        <v>10</v>
      </c>
      <c r="B451" s="624" t="s">
        <v>74</v>
      </c>
      <c r="C451" s="624" t="s">
        <v>110</v>
      </c>
      <c r="D451" s="624" t="s">
        <v>117</v>
      </c>
      <c r="E451" s="624" t="s">
        <v>109</v>
      </c>
      <c r="F451" s="624" t="s">
        <v>225</v>
      </c>
      <c r="G451" s="624" t="s">
        <v>235</v>
      </c>
      <c r="H451" s="624" t="s">
        <v>242</v>
      </c>
      <c r="I451" s="624" t="s">
        <v>424</v>
      </c>
      <c r="J451" s="624" t="s">
        <v>441</v>
      </c>
      <c r="K451" s="624" t="s">
        <v>457</v>
      </c>
      <c r="L451" s="624" t="s">
        <v>482</v>
      </c>
      <c r="M451" s="624" t="s">
        <v>510</v>
      </c>
      <c r="N451" s="624" t="s">
        <v>573</v>
      </c>
      <c r="O451" s="624" t="s">
        <v>595</v>
      </c>
      <c r="P451" s="624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626"/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4"/>
      <c r="P452" s="624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0</v>
      </c>
      <c r="D453" s="53">
        <f>IFERROR(V56*1,"0")+IFERROR(V57*1,"0")+IFERROR(V58*1,"0")</f>
        <v>0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53">
        <f>IFERROR(V122*1,"0")+IFERROR(V123*1,"0")+IFERROR(V124*1,"0")+IFERROR(V125*1,"0")</f>
        <v>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1004.4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0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4230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