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6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V442" i="1" s="1"/>
  <c r="W438" i="1"/>
  <c r="V438" i="1"/>
  <c r="V436" i="1"/>
  <c r="U436" i="1"/>
  <c r="U435" i="1"/>
  <c r="W434" i="1"/>
  <c r="V434" i="1"/>
  <c r="V433" i="1"/>
  <c r="V431" i="1"/>
  <c r="U431" i="1"/>
  <c r="U430" i="1"/>
  <c r="W429" i="1"/>
  <c r="V429" i="1"/>
  <c r="V428" i="1"/>
  <c r="V430" i="1" s="1"/>
  <c r="V426" i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W407" i="1" s="1"/>
  <c r="M407" i="1"/>
  <c r="U405" i="1"/>
  <c r="U404" i="1"/>
  <c r="V403" i="1"/>
  <c r="W403" i="1" s="1"/>
  <c r="W402" i="1"/>
  <c r="W404" i="1" s="1"/>
  <c r="V402" i="1"/>
  <c r="V404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V385" i="1"/>
  <c r="U385" i="1"/>
  <c r="V384" i="1"/>
  <c r="U384" i="1"/>
  <c r="V383" i="1"/>
  <c r="W383" i="1" s="1"/>
  <c r="W384" i="1" s="1"/>
  <c r="V381" i="1"/>
  <c r="U381" i="1"/>
  <c r="V380" i="1"/>
  <c r="U380" i="1"/>
  <c r="W379" i="1"/>
  <c r="W380" i="1" s="1"/>
  <c r="V379" i="1"/>
  <c r="U377" i="1"/>
  <c r="U376" i="1"/>
  <c r="W375" i="1"/>
  <c r="V375" i="1"/>
  <c r="V374" i="1"/>
  <c r="W374" i="1" s="1"/>
  <c r="M374" i="1"/>
  <c r="W373" i="1"/>
  <c r="V373" i="1"/>
  <c r="M373" i="1"/>
  <c r="W372" i="1"/>
  <c r="V372" i="1"/>
  <c r="M372" i="1"/>
  <c r="V371" i="1"/>
  <c r="V376" i="1" s="1"/>
  <c r="M371" i="1"/>
  <c r="U369" i="1"/>
  <c r="V368" i="1"/>
  <c r="U368" i="1"/>
  <c r="V367" i="1"/>
  <c r="W367" i="1" s="1"/>
  <c r="M367" i="1"/>
  <c r="V366" i="1"/>
  <c r="M366" i="1"/>
  <c r="U363" i="1"/>
  <c r="U362" i="1"/>
  <c r="V361" i="1"/>
  <c r="W361" i="1" s="1"/>
  <c r="W362" i="1" s="1"/>
  <c r="U359" i="1"/>
  <c r="U358" i="1"/>
  <c r="W357" i="1"/>
  <c r="V357" i="1"/>
  <c r="V356" i="1"/>
  <c r="V359" i="1" s="1"/>
  <c r="W355" i="1"/>
  <c r="V355" i="1"/>
  <c r="U353" i="1"/>
  <c r="U352" i="1"/>
  <c r="V351" i="1"/>
  <c r="V352" i="1" s="1"/>
  <c r="U349" i="1"/>
  <c r="U348" i="1"/>
  <c r="W347" i="1"/>
  <c r="V347" i="1"/>
  <c r="M347" i="1"/>
  <c r="V346" i="1"/>
  <c r="W346" i="1" s="1"/>
  <c r="M346" i="1"/>
  <c r="W345" i="1"/>
  <c r="V345" i="1"/>
  <c r="W344" i="1"/>
  <c r="W348" i="1" s="1"/>
  <c r="V344" i="1"/>
  <c r="V348" i="1" s="1"/>
  <c r="M344" i="1"/>
  <c r="U342" i="1"/>
  <c r="U341" i="1"/>
  <c r="V340" i="1"/>
  <c r="W340" i="1" s="1"/>
  <c r="M340" i="1"/>
  <c r="V339" i="1"/>
  <c r="W339" i="1" s="1"/>
  <c r="M339" i="1"/>
  <c r="W338" i="1"/>
  <c r="V338" i="1"/>
  <c r="M338" i="1"/>
  <c r="V337" i="1"/>
  <c r="W337" i="1" s="1"/>
  <c r="M337" i="1"/>
  <c r="V336" i="1"/>
  <c r="W336" i="1" s="1"/>
  <c r="M336" i="1"/>
  <c r="V335" i="1"/>
  <c r="W335" i="1" s="1"/>
  <c r="M335" i="1"/>
  <c r="W334" i="1"/>
  <c r="V334" i="1"/>
  <c r="M334" i="1"/>
  <c r="V333" i="1"/>
  <c r="W333" i="1" s="1"/>
  <c r="V332" i="1"/>
  <c r="W332" i="1" s="1"/>
  <c r="W331" i="1"/>
  <c r="V331" i="1"/>
  <c r="V330" i="1"/>
  <c r="W330" i="1" s="1"/>
  <c r="W329" i="1"/>
  <c r="V329" i="1"/>
  <c r="V341" i="1" s="1"/>
  <c r="V328" i="1"/>
  <c r="U326" i="1"/>
  <c r="V325" i="1"/>
  <c r="U325" i="1"/>
  <c r="W324" i="1"/>
  <c r="V324" i="1"/>
  <c r="W323" i="1"/>
  <c r="W325" i="1" s="1"/>
  <c r="V323" i="1"/>
  <c r="M453" i="1" s="1"/>
  <c r="M323" i="1"/>
  <c r="U319" i="1"/>
  <c r="U318" i="1"/>
  <c r="W317" i="1"/>
  <c r="W318" i="1" s="1"/>
  <c r="V317" i="1"/>
  <c r="V319" i="1" s="1"/>
  <c r="U315" i="1"/>
  <c r="U314" i="1"/>
  <c r="V313" i="1"/>
  <c r="W313" i="1" s="1"/>
  <c r="W312" i="1"/>
  <c r="V312" i="1"/>
  <c r="M312" i="1"/>
  <c r="V311" i="1"/>
  <c r="V314" i="1" s="1"/>
  <c r="W310" i="1"/>
  <c r="V310" i="1"/>
  <c r="M310" i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U294" i="1"/>
  <c r="W293" i="1"/>
  <c r="W294" i="1" s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V286" i="1" s="1"/>
  <c r="M285" i="1"/>
  <c r="U283" i="1"/>
  <c r="U282" i="1"/>
  <c r="V281" i="1"/>
  <c r="W281" i="1" s="1"/>
  <c r="W282" i="1" s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V273" i="1"/>
  <c r="W273" i="1" s="1"/>
  <c r="M273" i="1"/>
  <c r="V272" i="1"/>
  <c r="W272" i="1" s="1"/>
  <c r="M272" i="1"/>
  <c r="W271" i="1"/>
  <c r="V271" i="1"/>
  <c r="M271" i="1"/>
  <c r="V270" i="1"/>
  <c r="W270" i="1" s="1"/>
  <c r="M270" i="1"/>
  <c r="V269" i="1"/>
  <c r="M269" i="1"/>
  <c r="U265" i="1"/>
  <c r="V264" i="1"/>
  <c r="U264" i="1"/>
  <c r="W263" i="1"/>
  <c r="W264" i="1" s="1"/>
  <c r="V263" i="1"/>
  <c r="V265" i="1" s="1"/>
  <c r="M263" i="1"/>
  <c r="U261" i="1"/>
  <c r="U260" i="1"/>
  <c r="W259" i="1"/>
  <c r="W260" i="1" s="1"/>
  <c r="V259" i="1"/>
  <c r="V261" i="1" s="1"/>
  <c r="M259" i="1"/>
  <c r="U257" i="1"/>
  <c r="U256" i="1"/>
  <c r="V255" i="1"/>
  <c r="V256" i="1" s="1"/>
  <c r="M255" i="1"/>
  <c r="V254" i="1"/>
  <c r="W254" i="1" s="1"/>
  <c r="M254" i="1"/>
  <c r="W253" i="1"/>
  <c r="V253" i="1"/>
  <c r="M253" i="1"/>
  <c r="U251" i="1"/>
  <c r="V250" i="1"/>
  <c r="U250" i="1"/>
  <c r="W249" i="1"/>
  <c r="V249" i="1"/>
  <c r="M249" i="1"/>
  <c r="V248" i="1"/>
  <c r="W248" i="1" s="1"/>
  <c r="W250" i="1" s="1"/>
  <c r="M248" i="1"/>
  <c r="U245" i="1"/>
  <c r="U244" i="1"/>
  <c r="W243" i="1"/>
  <c r="V243" i="1"/>
  <c r="M243" i="1"/>
  <c r="W242" i="1"/>
  <c r="W244" i="1" s="1"/>
  <c r="V242" i="1"/>
  <c r="V244" i="1" s="1"/>
  <c r="M242" i="1"/>
  <c r="U240" i="1"/>
  <c r="U239" i="1"/>
  <c r="V238" i="1"/>
  <c r="W238" i="1" s="1"/>
  <c r="M238" i="1"/>
  <c r="V237" i="1"/>
  <c r="W237" i="1" s="1"/>
  <c r="M237" i="1"/>
  <c r="W236" i="1"/>
  <c r="V236" i="1"/>
  <c r="M236" i="1"/>
  <c r="V235" i="1"/>
  <c r="W235" i="1" s="1"/>
  <c r="M235" i="1"/>
  <c r="V234" i="1"/>
  <c r="W234" i="1" s="1"/>
  <c r="W239" i="1" s="1"/>
  <c r="M234" i="1"/>
  <c r="V233" i="1"/>
  <c r="W233" i="1" s="1"/>
  <c r="M233" i="1"/>
  <c r="W232" i="1"/>
  <c r="V232" i="1"/>
  <c r="V240" i="1" s="1"/>
  <c r="M232" i="1"/>
  <c r="U229" i="1"/>
  <c r="V228" i="1"/>
  <c r="U228" i="1"/>
  <c r="W227" i="1"/>
  <c r="V227" i="1"/>
  <c r="M227" i="1"/>
  <c r="W226" i="1"/>
  <c r="V226" i="1"/>
  <c r="V225" i="1"/>
  <c r="W225" i="1" s="1"/>
  <c r="W224" i="1"/>
  <c r="W228" i="1" s="1"/>
  <c r="V224" i="1"/>
  <c r="V229" i="1" s="1"/>
  <c r="M224" i="1"/>
  <c r="U222" i="1"/>
  <c r="U221" i="1"/>
  <c r="V220" i="1"/>
  <c r="W220" i="1" s="1"/>
  <c r="M220" i="1"/>
  <c r="V219" i="1"/>
  <c r="W219" i="1" s="1"/>
  <c r="W218" i="1"/>
  <c r="W221" i="1" s="1"/>
  <c r="V218" i="1"/>
  <c r="U216" i="1"/>
  <c r="U215" i="1"/>
  <c r="V214" i="1"/>
  <c r="W214" i="1" s="1"/>
  <c r="V213" i="1"/>
  <c r="W213" i="1" s="1"/>
  <c r="W212" i="1"/>
  <c r="V212" i="1"/>
  <c r="V211" i="1"/>
  <c r="W211" i="1" s="1"/>
  <c r="M211" i="1"/>
  <c r="W210" i="1"/>
  <c r="V210" i="1"/>
  <c r="M210" i="1"/>
  <c r="W209" i="1"/>
  <c r="V209" i="1"/>
  <c r="V216" i="1" s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W195" i="1"/>
  <c r="V195" i="1"/>
  <c r="V194" i="1"/>
  <c r="W194" i="1" s="1"/>
  <c r="W193" i="1"/>
  <c r="V193" i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W183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W166" i="1"/>
  <c r="V166" i="1"/>
  <c r="M166" i="1"/>
  <c r="W165" i="1"/>
  <c r="V165" i="1"/>
  <c r="M165" i="1"/>
  <c r="V164" i="1"/>
  <c r="M164" i="1"/>
  <c r="U162" i="1"/>
  <c r="U161" i="1"/>
  <c r="V160" i="1"/>
  <c r="W160" i="1" s="1"/>
  <c r="W159" i="1"/>
  <c r="W161" i="1" s="1"/>
  <c r="V159" i="1"/>
  <c r="V161" i="1" s="1"/>
  <c r="V158" i="1"/>
  <c r="W158" i="1" s="1"/>
  <c r="U156" i="1"/>
  <c r="U155" i="1"/>
  <c r="W154" i="1"/>
  <c r="V154" i="1"/>
  <c r="M154" i="1"/>
  <c r="W153" i="1"/>
  <c r="V153" i="1"/>
  <c r="M153" i="1"/>
  <c r="W152" i="1"/>
  <c r="V152" i="1"/>
  <c r="W151" i="1"/>
  <c r="V151" i="1"/>
  <c r="W150" i="1"/>
  <c r="V150" i="1"/>
  <c r="W149" i="1"/>
  <c r="V149" i="1"/>
  <c r="M149" i="1"/>
  <c r="W148" i="1"/>
  <c r="V148" i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V155" i="1" s="1"/>
  <c r="M140" i="1"/>
  <c r="V139" i="1"/>
  <c r="W139" i="1" s="1"/>
  <c r="M139" i="1"/>
  <c r="W138" i="1"/>
  <c r="V138" i="1"/>
  <c r="M138" i="1"/>
  <c r="U135" i="1"/>
  <c r="V134" i="1"/>
  <c r="U134" i="1"/>
  <c r="W133" i="1"/>
  <c r="V133" i="1"/>
  <c r="M133" i="1"/>
  <c r="W132" i="1"/>
  <c r="V132" i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W122" i="1"/>
  <c r="V122" i="1"/>
  <c r="M122" i="1"/>
  <c r="U119" i="1"/>
  <c r="U118" i="1"/>
  <c r="W117" i="1"/>
  <c r="V117" i="1"/>
  <c r="V116" i="1"/>
  <c r="V119" i="1" s="1"/>
  <c r="W115" i="1"/>
  <c r="V115" i="1"/>
  <c r="M115" i="1"/>
  <c r="W114" i="1"/>
  <c r="V114" i="1"/>
  <c r="V118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W100" i="1"/>
  <c r="V100" i="1"/>
  <c r="M100" i="1"/>
  <c r="W99" i="1"/>
  <c r="V99" i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V102" i="1" s="1"/>
  <c r="M93" i="1"/>
  <c r="W92" i="1"/>
  <c r="V92" i="1"/>
  <c r="M92" i="1"/>
  <c r="U90" i="1"/>
  <c r="U89" i="1"/>
  <c r="W88" i="1"/>
  <c r="V88" i="1"/>
  <c r="M88" i="1"/>
  <c r="W87" i="1"/>
  <c r="V87" i="1"/>
  <c r="M87" i="1"/>
  <c r="W86" i="1"/>
  <c r="V86" i="1"/>
  <c r="W85" i="1"/>
  <c r="V85" i="1"/>
  <c r="M85" i="1"/>
  <c r="W84" i="1"/>
  <c r="V84" i="1"/>
  <c r="V83" i="1"/>
  <c r="V90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W66" i="1"/>
  <c r="V66" i="1"/>
  <c r="M66" i="1"/>
  <c r="V65" i="1"/>
  <c r="V80" i="1" s="1"/>
  <c r="M65" i="1"/>
  <c r="W64" i="1"/>
  <c r="V64" i="1"/>
  <c r="M64" i="1"/>
  <c r="W63" i="1"/>
  <c r="V63" i="1"/>
  <c r="E453" i="1" s="1"/>
  <c r="M63" i="1"/>
  <c r="U60" i="1"/>
  <c r="U59" i="1"/>
  <c r="W58" i="1"/>
  <c r="V58" i="1"/>
  <c r="V57" i="1"/>
  <c r="V60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53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43" i="1" s="1"/>
  <c r="V23" i="1"/>
  <c r="U23" i="1"/>
  <c r="W22" i="1"/>
  <c r="W23" i="1" s="1"/>
  <c r="V22" i="1"/>
  <c r="V444" i="1" s="1"/>
  <c r="H10" i="1"/>
  <c r="A9" i="1"/>
  <c r="F10" i="1" s="1"/>
  <c r="D7" i="1"/>
  <c r="N6" i="1"/>
  <c r="M2" i="1"/>
  <c r="H9" i="1" l="1"/>
  <c r="W126" i="1"/>
  <c r="W118" i="1"/>
  <c r="W215" i="1"/>
  <c r="W413" i="1"/>
  <c r="W59" i="1"/>
  <c r="W206" i="1"/>
  <c r="V181" i="1"/>
  <c r="W164" i="1"/>
  <c r="W180" i="1" s="1"/>
  <c r="V308" i="1"/>
  <c r="V413" i="1"/>
  <c r="I453" i="1"/>
  <c r="J9" i="1"/>
  <c r="V445" i="1"/>
  <c r="V446" i="1" s="1"/>
  <c r="W27" i="1"/>
  <c r="W32" i="1" s="1"/>
  <c r="D453" i="1"/>
  <c r="W57" i="1"/>
  <c r="V59" i="1"/>
  <c r="V447" i="1" s="1"/>
  <c r="W65" i="1"/>
  <c r="W80" i="1" s="1"/>
  <c r="W83" i="1"/>
  <c r="W89" i="1" s="1"/>
  <c r="W93" i="1"/>
  <c r="W101" i="1" s="1"/>
  <c r="W104" i="1"/>
  <c r="W111" i="1" s="1"/>
  <c r="V112" i="1"/>
  <c r="W116" i="1"/>
  <c r="V135" i="1"/>
  <c r="W140" i="1"/>
  <c r="W155" i="1" s="1"/>
  <c r="V156" i="1"/>
  <c r="V206" i="1"/>
  <c r="V207" i="1"/>
  <c r="V222" i="1"/>
  <c r="V251" i="1"/>
  <c r="W255" i="1"/>
  <c r="W256" i="1" s="1"/>
  <c r="V278" i="1"/>
  <c r="K453" i="1"/>
  <c r="W285" i="1"/>
  <c r="W286" i="1" s="1"/>
  <c r="V287" i="1"/>
  <c r="L453" i="1"/>
  <c r="V302" i="1"/>
  <c r="W305" i="1"/>
  <c r="W307" i="1" s="1"/>
  <c r="W311" i="1"/>
  <c r="W314" i="1" s="1"/>
  <c r="V326" i="1"/>
  <c r="W351" i="1"/>
  <c r="W352" i="1" s="1"/>
  <c r="V353" i="1"/>
  <c r="W356" i="1"/>
  <c r="V358" i="1"/>
  <c r="V363" i="1"/>
  <c r="W371" i="1"/>
  <c r="W376" i="1" s="1"/>
  <c r="V399" i="1"/>
  <c r="W389" i="1"/>
  <c r="W399" i="1" s="1"/>
  <c r="O453" i="1"/>
  <c r="V400" i="1"/>
  <c r="V419" i="1"/>
  <c r="W416" i="1"/>
  <c r="W418" i="1" s="1"/>
  <c r="P453" i="1"/>
  <c r="V425" i="1"/>
  <c r="V435" i="1"/>
  <c r="W433" i="1"/>
  <c r="W435" i="1" s="1"/>
  <c r="W441" i="1"/>
  <c r="B453" i="1"/>
  <c r="J453" i="1"/>
  <c r="A10" i="1"/>
  <c r="V81" i="1"/>
  <c r="V127" i="1"/>
  <c r="V126" i="1"/>
  <c r="V162" i="1"/>
  <c r="V180" i="1"/>
  <c r="V260" i="1"/>
  <c r="W269" i="1"/>
  <c r="W277" i="1" s="1"/>
  <c r="V277" i="1"/>
  <c r="V282" i="1"/>
  <c r="V283" i="1"/>
  <c r="W298" i="1"/>
  <c r="W302" i="1" s="1"/>
  <c r="V303" i="1"/>
  <c r="V315" i="1"/>
  <c r="V318" i="1"/>
  <c r="V342" i="1"/>
  <c r="W328" i="1"/>
  <c r="W341" i="1" s="1"/>
  <c r="V362" i="1"/>
  <c r="V405" i="1"/>
  <c r="V418" i="1"/>
  <c r="W423" i="1"/>
  <c r="W425" i="1" s="1"/>
  <c r="W428" i="1"/>
  <c r="W430" i="1" s="1"/>
  <c r="V89" i="1"/>
  <c r="V101" i="1"/>
  <c r="F9" i="1"/>
  <c r="U447" i="1"/>
  <c r="H453" i="1"/>
  <c r="V215" i="1"/>
  <c r="V221" i="1"/>
  <c r="V239" i="1"/>
  <c r="V245" i="1"/>
  <c r="V257" i="1"/>
  <c r="V349" i="1"/>
  <c r="W358" i="1"/>
  <c r="V369" i="1"/>
  <c r="W366" i="1"/>
  <c r="W368" i="1" s="1"/>
  <c r="V377" i="1"/>
  <c r="V414" i="1"/>
  <c r="V443" i="1" s="1"/>
  <c r="F453" i="1"/>
  <c r="N453" i="1"/>
  <c r="W448" i="1" l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<sst xmlns="http://schemas.openxmlformats.org/spreadsheetml/2006/main" count="1742" uniqueCount="716">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</sst>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415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45149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679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3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150</v>
      </c>
      <c r="V50" s="306">
        <f>IFERROR(IF(U50="",0,CEILING((U50/$H50),1)*$H50),"")</f>
        <v>151.20000000000002</v>
      </c>
      <c r="W50" s="37">
        <f>IFERROR(IF(V50=0,"",ROUNDUP(V50/H50,0)*0.02175),"")</f>
        <v>0.30449999999999999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45</v>
      </c>
      <c r="V51" s="306">
        <f>IFERROR(IF(U51="",0,CEILING((U51/$H51),1)*$H51),"")</f>
        <v>45.900000000000006</v>
      </c>
      <c r="W51" s="37">
        <f>IFERROR(IF(V51=0,"",ROUNDUP(V51/H51,0)*0.00753),"")</f>
        <v>0.12801000000000001</v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30.55555555555555</v>
      </c>
      <c r="V52" s="307">
        <f>IFERROR(V50/H50,"0")+IFERROR(V51/H51,"0")</f>
        <v>31</v>
      </c>
      <c r="W52" s="307">
        <f>IFERROR(IF(W50="",0,W50),"0")+IFERROR(IF(W51="",0,W51),"0")</f>
        <v>0.43251000000000001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195</v>
      </c>
      <c r="V53" s="307">
        <f>IFERROR(SUM(V50:V51),"0")</f>
        <v>197.10000000000002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200</v>
      </c>
      <c r="V56" s="306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1080</v>
      </c>
      <c r="V57" s="306">
        <f>IFERROR(IF(U57="",0,CEILING((U57/$H57),1)*$H57),"")</f>
        <v>1080</v>
      </c>
      <c r="W57" s="37">
        <f>IFERROR(IF(V57=0,"",ROUNDUP(V57/H57,0)*0.00937),"")</f>
        <v>2.2488000000000001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258.51851851851853</v>
      </c>
      <c r="V59" s="307">
        <f>IFERROR(V56/H56,"0")+IFERROR(V57/H57,"0")+IFERROR(V58/H58,"0")</f>
        <v>259</v>
      </c>
      <c r="W59" s="307">
        <f>IFERROR(IF(W56="",0,W56),"0")+IFERROR(IF(W57="",0,W57),"0")+IFERROR(IF(W58="",0,W58),"0")</f>
        <v>2.6620500000000002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1280</v>
      </c>
      <c r="V60" s="307">
        <f>IFERROR(SUM(V56:V58),"0")</f>
        <v>1285.2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50</v>
      </c>
      <c r="V63" s="306">
        <f t="shared" ref="V63:V79" si="2">IFERROR(IF(U63="",0,CEILING((U63/$H63),1)*$H63),"")</f>
        <v>54</v>
      </c>
      <c r="W63" s="37">
        <f>IFERROR(IF(V63=0,"",ROUNDUP(V63/H63,0)*0.02175),"")</f>
        <v>0.10874999999999999</v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50</v>
      </c>
      <c r="V68" s="306">
        <f t="shared" si="2"/>
        <v>51</v>
      </c>
      <c r="W68" s="37">
        <f>IFERROR(IF(V68=0,"",ROUNDUP(V68/H68,0)*0.00753),"")</f>
        <v>0.12801000000000001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1264</v>
      </c>
      <c r="V69" s="306">
        <f t="shared" si="2"/>
        <v>1264</v>
      </c>
      <c r="W69" s="37">
        <f t="shared" ref="W69:W75" si="3">IFERROR(IF(V69=0,"",ROUNDUP(V69/H69,0)*0.00937),"")</f>
        <v>2.9609199999999998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792</v>
      </c>
      <c r="V75" s="306">
        <f t="shared" si="2"/>
        <v>792</v>
      </c>
      <c r="W75" s="37">
        <f t="shared" si="3"/>
        <v>1.6491199999999999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112.5</v>
      </c>
      <c r="V76" s="306">
        <f t="shared" si="2"/>
        <v>113.4</v>
      </c>
      <c r="W76" s="37">
        <f>IFERROR(IF(V76=0,"",ROUNDUP(V76/H76,0)*0.00753),"")</f>
        <v>0.31625999999999999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450</v>
      </c>
      <c r="V78" s="306">
        <f t="shared" si="2"/>
        <v>450</v>
      </c>
      <c r="W78" s="37">
        <f>IFERROR(IF(V78=0,"",ROUNDUP(V78/H78,0)*0.00937),"")</f>
        <v>0.93699999999999994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654.96296296296293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656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6.10006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2718.5</v>
      </c>
      <c r="V81" s="307">
        <f>IFERROR(SUM(V63:V79),"0")</f>
        <v>2724.4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50</v>
      </c>
      <c r="V105" s="306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1260</v>
      </c>
      <c r="V107" s="306">
        <f t="shared" si="6"/>
        <v>1260.9000000000001</v>
      </c>
      <c r="W107" s="37">
        <f>IFERROR(IF(V107=0,"",ROUNDUP(V107/H107,0)*0.00753),"")</f>
        <v>3.5165100000000002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472.83950617283949</v>
      </c>
      <c r="V111" s="307">
        <f>IFERROR(V104/H104,"0")+IFERROR(V105/H105,"0")+IFERROR(V106/H106,"0")+IFERROR(V107/H107,"0")+IFERROR(V108/H108,"0")+IFERROR(V109/H109,"0")+IFERROR(V110/H110,"0")</f>
        <v>474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3.6687600000000002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1310</v>
      </c>
      <c r="V112" s="307">
        <f>IFERROR(SUM(V104:V110),"0")</f>
        <v>1317.6000000000001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150</v>
      </c>
      <c r="V115" s="306">
        <f>IFERROR(IF(U115="",0,CEILING((U115/$H115),1)*$H115),"")</f>
        <v>156</v>
      </c>
      <c r="W115" s="37">
        <f>IFERROR(IF(V115=0,"",ROUNDUP(V115/H115,0)*0.02175),"")</f>
        <v>0.43499999999999994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19.23076923076923</v>
      </c>
      <c r="V118" s="307">
        <f>IFERROR(V114/H114,"0")+IFERROR(V115/H115,"0")+IFERROR(V116/H116,"0")+IFERROR(V117/H117,"0")</f>
        <v>20</v>
      </c>
      <c r="W118" s="307">
        <f>IFERROR(IF(W114="",0,W114),"0")+IFERROR(IF(W115="",0,W115),"0")+IFERROR(IF(W116="",0,W116),"0")+IFERROR(IF(W117="",0,W117),"0")</f>
        <v>0.43499999999999994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150</v>
      </c>
      <c r="V119" s="307">
        <f>IFERROR(SUM(V114:V117),"0")</f>
        <v>156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863.1</v>
      </c>
      <c r="V124" s="306">
        <f>IFERROR(IF(U124="",0,CEILING((U124/$H124),1)*$H124),"")</f>
        <v>864</v>
      </c>
      <c r="W124" s="37">
        <f>IFERROR(IF(V124=0,"",ROUNDUP(V124/H124,0)*0.00753),"")</f>
        <v>2.4096000000000002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319.66666666666663</v>
      </c>
      <c r="V126" s="307">
        <f>IFERROR(V122/H122,"0")+IFERROR(V123/H123,"0")+IFERROR(V124/H124,"0")+IFERROR(V125/H125,"0")</f>
        <v>320</v>
      </c>
      <c r="W126" s="307">
        <f>IFERROR(IF(W122="",0,W122),"0")+IFERROR(IF(W123="",0,W123),"0")+IFERROR(IF(W124="",0,W124),"0")+IFERROR(IF(W125="",0,W125),"0")</f>
        <v>2.4096000000000002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863.1</v>
      </c>
      <c r="V127" s="307">
        <f>IFERROR(SUM(V122:V125),"0")</f>
        <v>864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100</v>
      </c>
      <c r="V166" s="306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70</v>
      </c>
      <c r="V169" s="306">
        <f t="shared" si="8"/>
        <v>70.2</v>
      </c>
      <c r="W169" s="37">
        <f>IFERROR(IF(V169=0,"",ROUNDUP(V169/H169,0)*0.00937),"")</f>
        <v>0.12181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80</v>
      </c>
      <c r="V170" s="306">
        <f t="shared" si="8"/>
        <v>81</v>
      </c>
      <c r="W170" s="37">
        <f>IFERROR(IF(V170=0,"",ROUNDUP(V170/H170,0)*0.00937),"")</f>
        <v>0.14055000000000001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100</v>
      </c>
      <c r="V171" s="306">
        <f t="shared" si="8"/>
        <v>102.60000000000001</v>
      </c>
      <c r="W171" s="37">
        <f>IFERROR(IF(V171=0,"",ROUNDUP(V171/H171,0)*0.00937),"")</f>
        <v>0.17802999999999999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100</v>
      </c>
      <c r="V172" s="306">
        <f t="shared" si="8"/>
        <v>102.60000000000001</v>
      </c>
      <c r="W172" s="37">
        <f>IFERROR(IF(V172=0,"",ROUNDUP(V172/H172,0)*0.00937),"")</f>
        <v>0.17802999999999999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140</v>
      </c>
      <c r="V174" s="306">
        <f t="shared" si="8"/>
        <v>140.70000000000002</v>
      </c>
      <c r="W174" s="37">
        <f>IFERROR(IF(V174=0,"",ROUNDUP(V174/H174,0)*0.00502),"")</f>
        <v>0.33634000000000003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87.5</v>
      </c>
      <c r="V176" s="306">
        <f t="shared" si="8"/>
        <v>88.2</v>
      </c>
      <c r="W176" s="37">
        <f>IFERROR(IF(V176=0,"",ROUNDUP(V176/H176,0)*0.00502),"")</f>
        <v>0.21084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140</v>
      </c>
      <c r="V177" s="306">
        <f t="shared" si="8"/>
        <v>140.70000000000002</v>
      </c>
      <c r="W177" s="37">
        <f>IFERROR(IF(V177=0,"",ROUNDUP(V177/H177,0)*0.00502),"")</f>
        <v>0.33634000000000003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175</v>
      </c>
      <c r="V179" s="306">
        <f t="shared" si="8"/>
        <v>176.4</v>
      </c>
      <c r="W179" s="37">
        <f>IFERROR(IF(V179=0,"",ROUNDUP(V179/H179,0)*0.00502),"")</f>
        <v>0.42168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346.95767195767189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350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2.1043400000000001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992.5</v>
      </c>
      <c r="V181" s="307">
        <f>IFERROR(SUM(V164:V179),"0")</f>
        <v>1003.2000000000002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30</v>
      </c>
      <c r="V183" s="306">
        <f t="shared" ref="V183:V205" si="9">IFERROR(IF(U183="",0,CEILING((U183/$H183),1)*$H183),"")</f>
        <v>32</v>
      </c>
      <c r="W183" s="37">
        <f>IFERROR(IF(V183=0,"",ROUNDUP(V183/H183,0)*0.01196),"")</f>
        <v>9.5680000000000001E-2</v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100</v>
      </c>
      <c r="V187" s="306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120</v>
      </c>
      <c r="V199" s="306">
        <f t="shared" si="9"/>
        <v>120</v>
      </c>
      <c r="W199" s="37">
        <f t="shared" si="10"/>
        <v>0.3765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100</v>
      </c>
      <c r="V204" s="306">
        <f t="shared" si="9"/>
        <v>100.8</v>
      </c>
      <c r="W204" s="37">
        <f t="shared" si="10"/>
        <v>0.31625999999999999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120</v>
      </c>
      <c r="V205" s="306">
        <f t="shared" si="9"/>
        <v>120</v>
      </c>
      <c r="W205" s="37">
        <f t="shared" si="10"/>
        <v>0.3765</v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161.9871794871795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163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1.4476900000000001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470</v>
      </c>
      <c r="V207" s="307">
        <f>IFERROR(SUM(V183:V205),"0")</f>
        <v>474.2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20</v>
      </c>
      <c r="V209" s="306">
        <f t="shared" ref="V209:V214" si="11">IFERROR(IF(U209="",0,CEILING((U209/$H209),1)*$H209),"")</f>
        <v>25.200000000000003</v>
      </c>
      <c r="W209" s="37">
        <f>IFERROR(IF(V209=0,"",ROUNDUP(V209/H209,0)*0.02175),"")</f>
        <v>6.5250000000000002E-2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200</v>
      </c>
      <c r="V210" s="306">
        <f t="shared" si="11"/>
        <v>202.79999999999998</v>
      </c>
      <c r="W210" s="37">
        <f>IFERROR(IF(V210=0,"",ROUNDUP(V210/H210,0)*0.02175),"")</f>
        <v>0.5655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48</v>
      </c>
      <c r="V213" s="306">
        <f t="shared" si="11"/>
        <v>48</v>
      </c>
      <c r="W213" s="37">
        <f>IFERROR(IF(V213=0,"",ROUNDUP(V213/H213,0)*0.00753),"")</f>
        <v>0.15060000000000001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48.021978021978022</v>
      </c>
      <c r="V215" s="307">
        <f>IFERROR(V209/H209,"0")+IFERROR(V210/H210,"0")+IFERROR(V211/H211,"0")+IFERROR(V212/H212,"0")+IFERROR(V213/H213,"0")+IFERROR(V214/H214,"0")</f>
        <v>49</v>
      </c>
      <c r="W215" s="307">
        <f>IFERROR(IF(W209="",0,W209),"0")+IFERROR(IF(W210="",0,W210),"0")+IFERROR(IF(W211="",0,W211),"0")+IFERROR(IF(W212="",0,W212),"0")+IFERROR(IF(W213="",0,W213),"0")+IFERROR(IF(W214="",0,W214),"0")</f>
        <v>0.78134999999999999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268</v>
      </c>
      <c r="V216" s="307">
        <f>IFERROR(SUM(V209:V214),"0")</f>
        <v>276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200</v>
      </c>
      <c r="V232" s="306">
        <f t="shared" ref="V232:V238" si="12">IFERROR(IF(U232="",0,CEILING((U232/$H232),1)*$H232),"")</f>
        <v>205.20000000000002</v>
      </c>
      <c r="W232" s="37">
        <f>IFERROR(IF(V232=0,"",ROUNDUP(V232/H232,0)*0.02175),"")</f>
        <v>0.41324999999999995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18.518518518518519</v>
      </c>
      <c r="V239" s="307">
        <f>IFERROR(V232/H232,"0")+IFERROR(V233/H233,"0")+IFERROR(V234/H234,"0")+IFERROR(V235/H235,"0")+IFERROR(V236/H236,"0")+IFERROR(V237/H237,"0")+IFERROR(V238/H238,"0")</f>
        <v>19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0.41324999999999995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200</v>
      </c>
      <c r="V240" s="307">
        <f>IFERROR(SUM(V232:V238),"0")</f>
        <v>205.20000000000002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15</v>
      </c>
      <c r="V249" s="306">
        <f>IFERROR(IF(U249="",0,CEILING((U249/$H249),1)*$H249),"")</f>
        <v>16.2</v>
      </c>
      <c r="W249" s="37">
        <f>IFERROR(IF(V249=0,"",ROUNDUP(V249/H249,0)*0.00753),"")</f>
        <v>6.7769999999999997E-2</v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8.3333333333333339</v>
      </c>
      <c r="V250" s="307">
        <f>IFERROR(V248/H248,"0")+IFERROR(V249/H249,"0")</f>
        <v>9</v>
      </c>
      <c r="W250" s="307">
        <f>IFERROR(IF(W248="",0,W248),"0")+IFERROR(IF(W249="",0,W249),"0")</f>
        <v>6.7769999999999997E-2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15</v>
      </c>
      <c r="V251" s="307">
        <f>IFERROR(SUM(V248:V249),"0")</f>
        <v>16.2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4047.12</v>
      </c>
      <c r="V254" s="306">
        <f>IFERROR(IF(U254="",0,CEILING((U254/$H254),1)*$H254),"")</f>
        <v>4047.12</v>
      </c>
      <c r="W254" s="37">
        <f>IFERROR(IF(V254=0,"",ROUNDUP(V254/H254,0)*0.00753),"")</f>
        <v>12.09318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1136.52</v>
      </c>
      <c r="V255" s="306">
        <f>IFERROR(IF(U255="",0,CEILING((U255/$H255),1)*$H255),"")</f>
        <v>1136.52</v>
      </c>
      <c r="W255" s="37">
        <f>IFERROR(IF(V255=0,"",ROUNDUP(V255/H255,0)*0.00753),"")</f>
        <v>3.3960300000000001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2057</v>
      </c>
      <c r="V256" s="307">
        <f>IFERROR(V253/H253,"0")+IFERROR(V254/H254,"0")+IFERROR(V255/H255,"0")</f>
        <v>2057</v>
      </c>
      <c r="W256" s="307">
        <f>IFERROR(IF(W253="",0,W253),"0")+IFERROR(IF(W254="",0,W254),"0")+IFERROR(IF(W255="",0,W255),"0")</f>
        <v>15.48921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5183.6399999999994</v>
      </c>
      <c r="V257" s="307">
        <f>IFERROR(SUM(V253:V255),"0")</f>
        <v>5183.6399999999994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50</v>
      </c>
      <c r="V275" s="306">
        <f t="shared" si="13"/>
        <v>50</v>
      </c>
      <c r="W275" s="37">
        <f>IFERROR(IF(V275=0,"",ROUNDUP(V275/H275,0)*0.00937),"")</f>
        <v>9.3700000000000006E-2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15</v>
      </c>
      <c r="V276" s="306">
        <f t="shared" si="13"/>
        <v>15</v>
      </c>
      <c r="W276" s="37">
        <f>IFERROR(IF(V276=0,"",ROUNDUP(V276/H276,0)*0.00937),"")</f>
        <v>2.811E-2</v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13</v>
      </c>
      <c r="V277" s="307">
        <f>IFERROR(V269/H269,"0")+IFERROR(V270/H270,"0")+IFERROR(V271/H271,"0")+IFERROR(V272/H272,"0")+IFERROR(V273/H273,"0")+IFERROR(V274/H274,"0")+IFERROR(V275/H275,"0")+IFERROR(V276/H276,"0")</f>
        <v>13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0.12181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65</v>
      </c>
      <c r="V278" s="307">
        <f>IFERROR(SUM(V269:V276),"0")</f>
        <v>65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20</v>
      </c>
      <c r="V281" s="306">
        <f>IFERROR(IF(U281="",0,CEILING((U281/$H281),1)*$H281),"")</f>
        <v>20</v>
      </c>
      <c r="W281" s="37">
        <f>IFERROR(IF(V281=0,"",ROUNDUP(V281/H281,0)*0.00937),"")</f>
        <v>4.6850000000000003E-2</v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5</v>
      </c>
      <c r="V282" s="307">
        <f>IFERROR(V280/H280,"0")+IFERROR(V281/H281,"0")</f>
        <v>5</v>
      </c>
      <c r="W282" s="307">
        <f>IFERROR(IF(W280="",0,W280),"0")+IFERROR(IF(W281="",0,W281),"0")</f>
        <v>4.6850000000000003E-2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20</v>
      </c>
      <c r="V283" s="307">
        <f>IFERROR(SUM(V280:V281),"0")</f>
        <v>20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200</v>
      </c>
      <c r="V289" s="306">
        <f>IFERROR(IF(U289="",0,CEILING((U289/$H289),1)*$H289),"")</f>
        <v>202.79999999999998</v>
      </c>
      <c r="W289" s="37">
        <f>IFERROR(IF(V289=0,"",ROUNDUP(V289/H289,0)*0.02175),"")</f>
        <v>0.5655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25.641025641025642</v>
      </c>
      <c r="V290" s="307">
        <f>IFERROR(V289/H289,"0")</f>
        <v>26</v>
      </c>
      <c r="W290" s="307">
        <f>IFERROR(IF(W289="",0,W289),"0")</f>
        <v>0.5655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200</v>
      </c>
      <c r="V291" s="307">
        <f>IFERROR(SUM(V289:V289),"0")</f>
        <v>202.79999999999998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20</v>
      </c>
      <c r="V293" s="306">
        <f>IFERROR(IF(U293="",0,CEILING((U293/$H293),1)*$H293),"")</f>
        <v>23.4</v>
      </c>
      <c r="W293" s="37">
        <f>IFERROR(IF(V293=0,"",ROUNDUP(V293/H293,0)*0.02175),"")</f>
        <v>6.5250000000000002E-2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2.5641025641025643</v>
      </c>
      <c r="V294" s="307">
        <f>IFERROR(V293/H293,"0")</f>
        <v>3</v>
      </c>
      <c r="W294" s="307">
        <f>IFERROR(IF(W293="",0,W293),"0")</f>
        <v>6.5250000000000002E-2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20</v>
      </c>
      <c r="V295" s="307">
        <f>IFERROR(SUM(V293:V293),"0")</f>
        <v>23.4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200</v>
      </c>
      <c r="V298" s="306">
        <f>IFERROR(IF(U298="",0,CEILING((U298/$H298),1)*$H298),"")</f>
        <v>204</v>
      </c>
      <c r="W298" s="37">
        <f>IFERROR(IF(V298=0,"",ROUNDUP(V298/H298,0)*0.02175),"")</f>
        <v>0.36974999999999997</v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16.666666666666668</v>
      </c>
      <c r="V302" s="307">
        <f>IFERROR(V298/H298,"0")+IFERROR(V299/H299,"0")+IFERROR(V300/H300,"0")+IFERROR(V301/H301,"0")</f>
        <v>17</v>
      </c>
      <c r="W302" s="307">
        <f>IFERROR(IF(W298="",0,W298),"0")+IFERROR(IF(W299="",0,W299),"0")+IFERROR(IF(W300="",0,W300),"0")+IFERROR(IF(W301="",0,W301),"0")</f>
        <v>0.36974999999999997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200</v>
      </c>
      <c r="V303" s="307">
        <f>IFERROR(SUM(V298:V301),"0")</f>
        <v>204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150</v>
      </c>
      <c r="V334" s="306">
        <f t="shared" si="14"/>
        <v>151.20000000000002</v>
      </c>
      <c r="W334" s="37">
        <f>IFERROR(IF(V334=0,"",ROUNDUP(V334/H334,0)*0.00753),"")</f>
        <v>0.27107999999999999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200</v>
      </c>
      <c r="V336" s="306">
        <f t="shared" si="14"/>
        <v>201.60000000000002</v>
      </c>
      <c r="W336" s="37">
        <f>IFERROR(IF(V336=0,"",ROUNDUP(V336/H336,0)*0.00753),"")</f>
        <v>0.36143999999999998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105</v>
      </c>
      <c r="V337" s="306">
        <f t="shared" si="14"/>
        <v>105</v>
      </c>
      <c r="W337" s="37">
        <f>IFERROR(IF(V337=0,"",ROUNDUP(V337/H337,0)*0.00502),"")</f>
        <v>0.251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840</v>
      </c>
      <c r="V338" s="306">
        <f t="shared" si="14"/>
        <v>840</v>
      </c>
      <c r="W338" s="37">
        <f>IFERROR(IF(V338=0,"",ROUNDUP(V338/H338,0)*0.00502),"")</f>
        <v>2.008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122.5</v>
      </c>
      <c r="V340" s="306">
        <f t="shared" si="14"/>
        <v>123.9</v>
      </c>
      <c r="W340" s="37">
        <f>IFERROR(IF(V340=0,"",ROUNDUP(V340/H340,0)*0.00502),"")</f>
        <v>0.29618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591.66666666666674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593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3.1877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1417.5</v>
      </c>
      <c r="V342" s="307">
        <f>IFERROR(SUM(V328:V340),"0")</f>
        <v>1421.7000000000003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200</v>
      </c>
      <c r="V371" s="306">
        <f>IFERROR(IF(U371="",0,CEILING((U371/$H371),1)*$H371),"")</f>
        <v>201.60000000000002</v>
      </c>
      <c r="W371" s="37">
        <f>IFERROR(IF(V371=0,"",ROUNDUP(V371/H371,0)*0.00753),"")</f>
        <v>0.36143999999999998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315</v>
      </c>
      <c r="V374" s="306">
        <f>IFERROR(IF(U374="",0,CEILING((U374/$H374),1)*$H374),"")</f>
        <v>315</v>
      </c>
      <c r="W374" s="37">
        <f>IFERROR(IF(V374=0,"",ROUNDUP(V374/H374,0)*0.00502),"")</f>
        <v>0.753</v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197.61904761904762</v>
      </c>
      <c r="V376" s="307">
        <f>IFERROR(V371/H371,"0")+IFERROR(V372/H372,"0")+IFERROR(V373/H373,"0")+IFERROR(V374/H374,"0")+IFERROR(V375/H375,"0")</f>
        <v>198</v>
      </c>
      <c r="W376" s="307">
        <f>IFERROR(IF(W371="",0,W371),"0")+IFERROR(IF(W372="",0,W372),"0")+IFERROR(IF(W373="",0,W373),"0")+IFERROR(IF(W374="",0,W374),"0")+IFERROR(IF(W375="",0,W375),"0")</f>
        <v>1.1144400000000001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515</v>
      </c>
      <c r="V377" s="307">
        <f>IFERROR(SUM(V371:V375),"0")</f>
        <v>516.6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50</v>
      </c>
      <c r="V389" s="306">
        <f t="shared" ref="V389:V398" si="15">IFERROR(IF(U389="",0,CEILING((U389/$H389),1)*$H389),"")</f>
        <v>52.800000000000004</v>
      </c>
      <c r="W389" s="37">
        <f>IFERROR(IF(V389=0,"",ROUNDUP(V389/H389,0)*0.01196),"")</f>
        <v>0.1196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20</v>
      </c>
      <c r="V391" s="306">
        <f t="shared" si="15"/>
        <v>21.12</v>
      </c>
      <c r="W391" s="37">
        <f>IFERROR(IF(V391=0,"",ROUNDUP(V391/H391,0)*0.01196),"")</f>
        <v>4.7840000000000001E-2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100</v>
      </c>
      <c r="V392" s="306">
        <f t="shared" si="15"/>
        <v>100.32000000000001</v>
      </c>
      <c r="W392" s="37">
        <f>IFERROR(IF(V392=0,"",ROUNDUP(V392/H392,0)*0.01196),"")</f>
        <v>0.22724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100</v>
      </c>
      <c r="V393" s="306">
        <f t="shared" si="15"/>
        <v>100.8</v>
      </c>
      <c r="W393" s="37">
        <f>IFERROR(IF(V393=0,"",ROUNDUP(V393/H393,0)*0.00753),"")</f>
        <v>0.31625999999999999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40</v>
      </c>
      <c r="V397" s="306">
        <f t="shared" si="15"/>
        <v>40.799999999999997</v>
      </c>
      <c r="W397" s="37">
        <f>IFERROR(IF(V397=0,"",ROUNDUP(V397/H397,0)*0.00753),"")</f>
        <v>0.12801000000000001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90.530303030303045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92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0.83895000000000008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310</v>
      </c>
      <c r="V400" s="307">
        <f>IFERROR(SUM(V389:V398),"0")</f>
        <v>315.84000000000003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150</v>
      </c>
      <c r="V402" s="306">
        <f>IFERROR(IF(U402="",0,CEILING((U402/$H402),1)*$H402),"")</f>
        <v>153.12</v>
      </c>
      <c r="W402" s="37">
        <f>IFERROR(IF(V402=0,"",ROUNDUP(V402/H402,0)*0.01196),"")</f>
        <v>0.34683999999999998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28.409090909090907</v>
      </c>
      <c r="V404" s="307">
        <f>IFERROR(V402/H402,"0")+IFERROR(V403/H403,"0")</f>
        <v>29</v>
      </c>
      <c r="W404" s="307">
        <f>IFERROR(IF(W402="",0,W402),"0")+IFERROR(IF(W403="",0,W403),"0")</f>
        <v>0.34683999999999998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150</v>
      </c>
      <c r="V405" s="307">
        <f>IFERROR(SUM(V402:V403),"0")</f>
        <v>153.12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100</v>
      </c>
      <c r="V407" s="306">
        <f t="shared" ref="V407:V412" si="16">IFERROR(IF(U407="",0,CEILING((U407/$H407),1)*$H407),"")</f>
        <v>100.32000000000001</v>
      </c>
      <c r="W407" s="37">
        <f>IFERROR(IF(V407=0,"",ROUNDUP(V407/H407,0)*0.01196),"")</f>
        <v>0.22724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70</v>
      </c>
      <c r="V408" s="306">
        <f t="shared" si="16"/>
        <v>73.92</v>
      </c>
      <c r="W408" s="37">
        <f>IFERROR(IF(V408=0,"",ROUNDUP(V408/H408,0)*0.01196),"")</f>
        <v>0.16744000000000001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200</v>
      </c>
      <c r="V409" s="306">
        <f t="shared" si="16"/>
        <v>200.64000000000001</v>
      </c>
      <c r="W409" s="37">
        <f>IFERROR(IF(V409=0,"",ROUNDUP(V409/H409,0)*0.01196),"")</f>
        <v>0.45448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70.075757575757564</v>
      </c>
      <c r="V413" s="307">
        <f>IFERROR(V407/H407,"0")+IFERROR(V408/H408,"0")+IFERROR(V409/H409,"0")+IFERROR(V410/H410,"0")+IFERROR(V411/H411,"0")+IFERROR(V412/H412,"0")</f>
        <v>71</v>
      </c>
      <c r="W413" s="307">
        <f>IFERROR(IF(W407="",0,W407),"0")+IFERROR(IF(W408="",0,W408),"0")+IFERROR(IF(W409="",0,W409),"0")+IFERROR(IF(W410="",0,W410),"0")+IFERROR(IF(W411="",0,W411),"0")+IFERROR(IF(W412="",0,W412),"0")</f>
        <v>0.84916000000000003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370</v>
      </c>
      <c r="V414" s="307">
        <f>IFERROR(SUM(V407:V412),"0")</f>
        <v>374.88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300</v>
      </c>
      <c r="V438" s="306">
        <f>IFERROR(IF(U438="",0,CEILING((U438/$H438),1)*$H438),"")</f>
        <v>304.2</v>
      </c>
      <c r="W438" s="37">
        <f>IFERROR(IF(V438=0,"",ROUNDUP(V438/H438,0)*0.02175),"")</f>
        <v>0.84824999999999995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38.46153846153846</v>
      </c>
      <c r="V441" s="307">
        <f>IFERROR(V438/H438,"0")+IFERROR(V439/H439,"0")+IFERROR(V440/H440,"0")</f>
        <v>39</v>
      </c>
      <c r="W441" s="307">
        <f>IFERROR(IF(W438="",0,W438),"0")+IFERROR(IF(W439="",0,W439),"0")+IFERROR(IF(W440="",0,W440),"0")</f>
        <v>0.84824999999999995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300</v>
      </c>
      <c r="V442" s="307">
        <f>IFERROR(SUM(V438:V440),"0")</f>
        <v>304.2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17213.239999999998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17304.280000000002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18577.77355629556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18674.594000000005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38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38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19527.77355629556</v>
      </c>
      <c r="V446" s="307">
        <f>GrossWeightTotalR+PalletQtyTotalR*25</f>
        <v>19624.594000000005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5476.2268595601945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5493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44.366090000000007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197.10000000000002</v>
      </c>
      <c r="D453" s="47">
        <f>IFERROR(V56*1,"0")+IFERROR(V57*1,"0")+IFERROR(V58*1,"0")</f>
        <v>1285.2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4198</v>
      </c>
      <c r="F453" s="47">
        <f>IFERROR(V122*1,"0")+IFERROR(V123*1,"0")+IFERROR(V124*1,"0")+IFERROR(V125*1,"0")</f>
        <v>864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1753.4000000000003</v>
      </c>
      <c r="I453" s="47">
        <f>IFERROR(V232*1,"0")+IFERROR(V233*1,"0")+IFERROR(V234*1,"0")+IFERROR(V235*1,"0")+IFERROR(V236*1,"0")+IFERROR(V237*1,"0")+IFERROR(V238*1,"0")+IFERROR(V242*1,"0")+IFERROR(V243*1,"0")</f>
        <v>205.20000000000002</v>
      </c>
      <c r="J453" s="47">
        <f>IFERROR(V248*1,"0")+IFERROR(V249*1,"0")+IFERROR(V253*1,"0")+IFERROR(V254*1,"0")+IFERROR(V255*1,"0")+IFERROR(V259*1,"0")+IFERROR(V263*1,"0")</f>
        <v>5199.84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311.19999999999993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204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1421.7000000000003</v>
      </c>
      <c r="N453" s="47">
        <f>IFERROR(V366*1,"0")+IFERROR(V367*1,"0")+IFERROR(V371*1,"0")+IFERROR(V372*1,"0")+IFERROR(V373*1,"0")+IFERROR(V374*1,"0")+IFERROR(V375*1,"0")+IFERROR(V379*1,"0")+IFERROR(V383*1,"0")</f>
        <v>516.6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843.84</v>
      </c>
      <c r="P453" s="47">
        <f>IFERROR(V423*1,"0")+IFERROR(V424*1,"0")+IFERROR(V428*1,"0")+IFERROR(V429*1,"0")+IFERROR(V433*1,"0")+IFERROR(V434*1,"0")+IFERROR(V438*1,"0")+IFERROR(V439*1,"0")+IFERROR(V440*1,"0")</f>
        <v>304.2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2023-08-09T11:09:54Z</dcterms:modified>
</cp:coreProperties>
</file>