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M372" i="1"/>
  <c r="W371" i="1"/>
  <c r="W376" i="1" s="1"/>
  <c r="V371" i="1"/>
  <c r="V376" i="1" s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V355" i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W314" i="1"/>
  <c r="U314" i="1"/>
  <c r="V313" i="1"/>
  <c r="W313" i="1" s="1"/>
  <c r="V312" i="1"/>
  <c r="W312" i="1" s="1"/>
  <c r="M312" i="1"/>
  <c r="W311" i="1"/>
  <c r="V311" i="1"/>
  <c r="W310" i="1"/>
  <c r="V310" i="1"/>
  <c r="V314" i="1" s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V256" i="1"/>
  <c r="U256" i="1"/>
  <c r="W255" i="1"/>
  <c r="V255" i="1"/>
  <c r="M255" i="1"/>
  <c r="V254" i="1"/>
  <c r="W254" i="1" s="1"/>
  <c r="M254" i="1"/>
  <c r="W253" i="1"/>
  <c r="W256" i="1" s="1"/>
  <c r="V253" i="1"/>
  <c r="V257" i="1" s="1"/>
  <c r="M253" i="1"/>
  <c r="U251" i="1"/>
  <c r="U250" i="1"/>
  <c r="W249" i="1"/>
  <c r="V249" i="1"/>
  <c r="M249" i="1"/>
  <c r="V248" i="1"/>
  <c r="M248" i="1"/>
  <c r="U245" i="1"/>
  <c r="U244" i="1"/>
  <c r="V243" i="1"/>
  <c r="W243" i="1" s="1"/>
  <c r="M243" i="1"/>
  <c r="W242" i="1"/>
  <c r="W244" i="1" s="1"/>
  <c r="V242" i="1"/>
  <c r="M242" i="1"/>
  <c r="U240" i="1"/>
  <c r="V239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U229" i="1"/>
  <c r="U228" i="1"/>
  <c r="W227" i="1"/>
  <c r="V227" i="1"/>
  <c r="M227" i="1"/>
  <c r="V226" i="1"/>
  <c r="W226" i="1" s="1"/>
  <c r="V225" i="1"/>
  <c r="W225" i="1" s="1"/>
  <c r="V224" i="1"/>
  <c r="V228" i="1" s="1"/>
  <c r="M224" i="1"/>
  <c r="U222" i="1"/>
  <c r="U221" i="1"/>
  <c r="V220" i="1"/>
  <c r="W220" i="1" s="1"/>
  <c r="M220" i="1"/>
  <c r="W219" i="1"/>
  <c r="W221" i="1" s="1"/>
  <c r="V219" i="1"/>
  <c r="W218" i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V162" i="1" s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V132" i="1"/>
  <c r="W132" i="1" s="1"/>
  <c r="M132" i="1"/>
  <c r="W131" i="1"/>
  <c r="W134" i="1" s="1"/>
  <c r="V131" i="1"/>
  <c r="M131" i="1"/>
  <c r="U127" i="1"/>
  <c r="V126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V115" i="1"/>
  <c r="W115" i="1" s="1"/>
  <c r="M115" i="1"/>
  <c r="W114" i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W101" i="1" s="1"/>
  <c r="M92" i="1"/>
  <c r="U90" i="1"/>
  <c r="U89" i="1"/>
  <c r="V88" i="1"/>
  <c r="W88" i="1" s="1"/>
  <c r="M88" i="1"/>
  <c r="V87" i="1"/>
  <c r="W87" i="1" s="1"/>
  <c r="M87" i="1"/>
  <c r="W86" i="1"/>
  <c r="V86" i="1"/>
  <c r="V85" i="1"/>
  <c r="W85" i="1" s="1"/>
  <c r="M85" i="1"/>
  <c r="V84" i="1"/>
  <c r="W84" i="1" s="1"/>
  <c r="V83" i="1"/>
  <c r="W83" i="1" s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W69" i="1"/>
  <c r="V69" i="1"/>
  <c r="M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V63" i="1"/>
  <c r="V81" i="1" s="1"/>
  <c r="M63" i="1"/>
  <c r="U60" i="1"/>
  <c r="U59" i="1"/>
  <c r="V58" i="1"/>
  <c r="W58" i="1" s="1"/>
  <c r="V57" i="1"/>
  <c r="W57" i="1" s="1"/>
  <c r="M57" i="1"/>
  <c r="V56" i="1"/>
  <c r="M56" i="1"/>
  <c r="U53" i="1"/>
  <c r="V52" i="1"/>
  <c r="U52" i="1"/>
  <c r="V51" i="1"/>
  <c r="W51" i="1" s="1"/>
  <c r="M51" i="1"/>
  <c r="V50" i="1"/>
  <c r="V53" i="1" s="1"/>
  <c r="M50" i="1"/>
  <c r="V46" i="1"/>
  <c r="U46" i="1"/>
  <c r="V45" i="1"/>
  <c r="U45" i="1"/>
  <c r="V44" i="1"/>
  <c r="W44" i="1" s="1"/>
  <c r="W45" i="1" s="1"/>
  <c r="M44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U443" i="1" s="1"/>
  <c r="V23" i="1"/>
  <c r="U23" i="1"/>
  <c r="V22" i="1"/>
  <c r="V24" i="1" s="1"/>
  <c r="H10" i="1"/>
  <c r="A9" i="1"/>
  <c r="A10" i="1" s="1"/>
  <c r="D7" i="1"/>
  <c r="N6" i="1"/>
  <c r="M2" i="1"/>
  <c r="W282" i="1" l="1"/>
  <c r="W118" i="1"/>
  <c r="W37" i="1"/>
  <c r="W89" i="1"/>
  <c r="F9" i="1"/>
  <c r="F10" i="1"/>
  <c r="U447" i="1"/>
  <c r="W50" i="1"/>
  <c r="W52" i="1" s="1"/>
  <c r="W63" i="1"/>
  <c r="W80" i="1" s="1"/>
  <c r="V80" i="1"/>
  <c r="V90" i="1"/>
  <c r="V102" i="1"/>
  <c r="V118" i="1"/>
  <c r="V119" i="1"/>
  <c r="G453" i="1"/>
  <c r="V134" i="1"/>
  <c r="W155" i="1"/>
  <c r="V155" i="1"/>
  <c r="W239" i="1"/>
  <c r="V244" i="1"/>
  <c r="V282" i="1"/>
  <c r="W281" i="1"/>
  <c r="V283" i="1"/>
  <c r="V290" i="1"/>
  <c r="W289" i="1"/>
  <c r="W290" i="1" s="1"/>
  <c r="V291" i="1"/>
  <c r="L453" i="1"/>
  <c r="V302" i="1"/>
  <c r="W298" i="1"/>
  <c r="W302" i="1" s="1"/>
  <c r="V404" i="1"/>
  <c r="W402" i="1"/>
  <c r="W404" i="1" s="1"/>
  <c r="P453" i="1"/>
  <c r="V425" i="1"/>
  <c r="W423" i="1"/>
  <c r="W425" i="1" s="1"/>
  <c r="W441" i="1"/>
  <c r="V60" i="1"/>
  <c r="V443" i="1" s="1"/>
  <c r="V89" i="1"/>
  <c r="V101" i="1"/>
  <c r="V180" i="1"/>
  <c r="V215" i="1"/>
  <c r="W209" i="1"/>
  <c r="W215" i="1" s="1"/>
  <c r="V216" i="1"/>
  <c r="V229" i="1"/>
  <c r="W224" i="1"/>
  <c r="W228" i="1" s="1"/>
  <c r="J453" i="1"/>
  <c r="V251" i="1"/>
  <c r="W248" i="1"/>
  <c r="W250" i="1" s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W383" i="1"/>
  <c r="W384" i="1" s="1"/>
  <c r="V384" i="1"/>
  <c r="V385" i="1"/>
  <c r="V405" i="1"/>
  <c r="V419" i="1"/>
  <c r="W416" i="1"/>
  <c r="W418" i="1" s="1"/>
  <c r="V426" i="1"/>
  <c r="V435" i="1"/>
  <c r="W433" i="1"/>
  <c r="W435" i="1" s="1"/>
  <c r="E453" i="1"/>
  <c r="H9" i="1"/>
  <c r="J9" i="1"/>
  <c r="V445" i="1"/>
  <c r="B453" i="1"/>
  <c r="V444" i="1"/>
  <c r="V33" i="1"/>
  <c r="D453" i="1"/>
  <c r="V59" i="1"/>
  <c r="V447" i="1" s="1"/>
  <c r="W104" i="1"/>
  <c r="W111" i="1" s="1"/>
  <c r="V112" i="1"/>
  <c r="V127" i="1"/>
  <c r="F453" i="1"/>
  <c r="W158" i="1"/>
  <c r="W161" i="1" s="1"/>
  <c r="V161" i="1"/>
  <c r="V181" i="1"/>
  <c r="W164" i="1"/>
  <c r="W180" i="1" s="1"/>
  <c r="V250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00" i="1"/>
  <c r="V418" i="1"/>
  <c r="V436" i="1"/>
  <c r="I453" i="1"/>
  <c r="W22" i="1"/>
  <c r="W23" i="1" s="1"/>
  <c r="W26" i="1"/>
  <c r="W32" i="1" s="1"/>
  <c r="C453" i="1"/>
  <c r="W56" i="1"/>
  <c r="W59" i="1" s="1"/>
  <c r="W122" i="1"/>
  <c r="W126" i="1" s="1"/>
  <c r="H453" i="1"/>
  <c r="V206" i="1"/>
  <c r="W183" i="1"/>
  <c r="W206" i="1" s="1"/>
  <c r="V207" i="1"/>
  <c r="V222" i="1"/>
  <c r="V240" i="1"/>
  <c r="V245" i="1"/>
  <c r="W277" i="1"/>
  <c r="V303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W448" i="1" l="1"/>
  <c r="V446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<sst xmlns="http://schemas.openxmlformats.org/spreadsheetml/2006/main" count="1742" uniqueCount="716">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</sst>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45150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100</v>
      </c>
      <c r="V50" s="306">
        <f>IFERROR(IF(U50="",0,CEILING((U50/$H50),1)*$H50),"")</f>
        <v>108</v>
      </c>
      <c r="W50" s="37">
        <f>IFERROR(IF(V50=0,"",ROUNDUP(V50/H50,0)*0.02175),"")</f>
        <v>0.21749999999999997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135</v>
      </c>
      <c r="V51" s="306">
        <f>IFERROR(IF(U51="",0,CEILING((U51/$H51),1)*$H51),"")</f>
        <v>135</v>
      </c>
      <c r="W51" s="37">
        <f>IFERROR(IF(V51=0,"",ROUNDUP(V51/H51,0)*0.00753),"")</f>
        <v>0.3765</v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59.25925925925926</v>
      </c>
      <c r="V52" s="307">
        <f>IFERROR(V50/H50,"0")+IFERROR(V51/H51,"0")</f>
        <v>60</v>
      </c>
      <c r="W52" s="307">
        <f>IFERROR(IF(W50="",0,W50),"0")+IFERROR(IF(W51="",0,W51),"0")</f>
        <v>0.59399999999999997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235</v>
      </c>
      <c r="V53" s="307">
        <f>IFERROR(SUM(V50:V51),"0")</f>
        <v>243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300</v>
      </c>
      <c r="V56" s="306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585</v>
      </c>
      <c r="V57" s="306">
        <f>IFERROR(IF(U57="",0,CEILING((U57/$H57),1)*$H57),"")</f>
        <v>585</v>
      </c>
      <c r="W57" s="37">
        <f>IFERROR(IF(V57=0,"",ROUNDUP(V57/H57,0)*0.00937),"")</f>
        <v>1.2181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157.77777777777777</v>
      </c>
      <c r="V59" s="307">
        <f>IFERROR(V56/H56,"0")+IFERROR(V57/H57,"0")+IFERROR(V58/H58,"0")</f>
        <v>158</v>
      </c>
      <c r="W59" s="307">
        <f>IFERROR(IF(W56="",0,W56),"0")+IFERROR(IF(W57="",0,W57),"0")+IFERROR(IF(W58="",0,W58),"0")</f>
        <v>1.8270999999999999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885</v>
      </c>
      <c r="V60" s="307">
        <f>IFERROR(SUM(V56:V58),"0")</f>
        <v>887.40000000000009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350</v>
      </c>
      <c r="V65" s="306">
        <f t="shared" si="2"/>
        <v>356.40000000000003</v>
      </c>
      <c r="W65" s="37">
        <f>IFERROR(IF(V65=0,"",ROUNDUP(V65/H65,0)*0.02175),"")</f>
        <v>0.71775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55</v>
      </c>
      <c r="V68" s="306">
        <f t="shared" si="2"/>
        <v>57</v>
      </c>
      <c r="W68" s="37">
        <f>IFERROR(IF(V68=0,"",ROUNDUP(V68/H68,0)*0.00753),"")</f>
        <v>0.14307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200</v>
      </c>
      <c r="V69" s="306">
        <f t="shared" si="2"/>
        <v>200</v>
      </c>
      <c r="W69" s="37">
        <f t="shared" ref="W69:W75" si="3">IFERROR(IF(V69=0,"",ROUNDUP(V69/H69,0)*0.00937),"")</f>
        <v>0.46849999999999997</v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450</v>
      </c>
      <c r="V75" s="306">
        <f t="shared" si="2"/>
        <v>450</v>
      </c>
      <c r="W75" s="37">
        <f t="shared" si="3"/>
        <v>0.93699999999999994</v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67.5</v>
      </c>
      <c r="V76" s="306">
        <f t="shared" si="2"/>
        <v>67.5</v>
      </c>
      <c r="W76" s="37">
        <f>IFERROR(IF(V76=0,"",ROUNDUP(V76/H76,0)*0.00753),"")</f>
        <v>0.18825</v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450</v>
      </c>
      <c r="V78" s="306">
        <f t="shared" si="2"/>
        <v>450</v>
      </c>
      <c r="W78" s="37">
        <f>IFERROR(IF(V78=0,"",ROUNDUP(V78/H78,0)*0.00937),"")</f>
        <v>0.93699999999999994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325.74074074074076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327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3.3915699999999998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1572.5</v>
      </c>
      <c r="V81" s="307">
        <f>IFERROR(SUM(V63:V79),"0")</f>
        <v>1580.9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170</v>
      </c>
      <c r="V104" s="306">
        <f t="shared" ref="V104:V110" si="6">IFERROR(IF(U104="",0,CEILING((U104/$H104),1)*$H104),"")</f>
        <v>170.1</v>
      </c>
      <c r="W104" s="37">
        <f>IFERROR(IF(V104=0,"",ROUNDUP(V104/H104,0)*0.02175),"")</f>
        <v>0.45674999999999999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70</v>
      </c>
      <c r="V105" s="306">
        <f t="shared" si="6"/>
        <v>72.899999999999991</v>
      </c>
      <c r="W105" s="37">
        <f>IFERROR(IF(V105=0,"",ROUNDUP(V105/H105,0)*0.02175),"")</f>
        <v>0.19574999999999998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360</v>
      </c>
      <c r="V107" s="306">
        <f t="shared" si="6"/>
        <v>361.8</v>
      </c>
      <c r="W107" s="37">
        <f>IFERROR(IF(V107=0,"",ROUNDUP(V107/H107,0)*0.00753),"")</f>
        <v>1.00902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40</v>
      </c>
      <c r="V110" s="306">
        <f t="shared" si="6"/>
        <v>42</v>
      </c>
      <c r="W110" s="37">
        <f>IFERROR(IF(V110=0,"",ROUNDUP(V110/H110,0)*0.00753),"")</f>
        <v>0.10542</v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176.29629629629628</v>
      </c>
      <c r="V111" s="307">
        <f>IFERROR(V104/H104,"0")+IFERROR(V105/H105,"0")+IFERROR(V106/H106,"0")+IFERROR(V107/H107,"0")+IFERROR(V108/H108,"0")+IFERROR(V109/H109,"0")+IFERROR(V110/H110,"0")</f>
        <v>178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1.76694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640</v>
      </c>
      <c r="V112" s="307">
        <f>IFERROR(SUM(V104:V110),"0")</f>
        <v>646.79999999999995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400</v>
      </c>
      <c r="V122" s="306">
        <f>IFERROR(IF(U122="",0,CEILING((U122/$H122),1)*$H122),"")</f>
        <v>405</v>
      </c>
      <c r="W122" s="37">
        <f>IFERROR(IF(V122=0,"",ROUNDUP(V122/H122,0)*0.02175),"")</f>
        <v>1.0874999999999999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180</v>
      </c>
      <c r="V124" s="306">
        <f>IFERROR(IF(U124="",0,CEILING((U124/$H124),1)*$H124),"")</f>
        <v>180.9</v>
      </c>
      <c r="W124" s="37">
        <f>IFERROR(IF(V124=0,"",ROUNDUP(V124/H124,0)*0.00753),"")</f>
        <v>0.50451000000000001</v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116.04938271604937</v>
      </c>
      <c r="V126" s="307">
        <f>IFERROR(V122/H122,"0")+IFERROR(V123/H123,"0")+IFERROR(V124/H124,"0")+IFERROR(V125/H125,"0")</f>
        <v>117</v>
      </c>
      <c r="W126" s="307">
        <f>IFERROR(IF(W122="",0,W122),"0")+IFERROR(IF(W123="",0,W123),"0")+IFERROR(IF(W124="",0,W124),"0")+IFERROR(IF(W125="",0,W125),"0")</f>
        <v>1.5920099999999999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580</v>
      </c>
      <c r="V127" s="307">
        <f>IFERROR(SUM(V122:V125),"0")</f>
        <v>585.9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100</v>
      </c>
      <c r="V166" s="306">
        <f t="shared" si="8"/>
        <v>100.80000000000001</v>
      </c>
      <c r="W166" s="37">
        <f>IFERROR(IF(V166=0,"",ROUNDUP(V166/H166,0)*0.00753),"")</f>
        <v>0.18071999999999999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30</v>
      </c>
      <c r="V167" s="306">
        <f t="shared" si="8"/>
        <v>33.6</v>
      </c>
      <c r="W167" s="37">
        <f>IFERROR(IF(V167=0,"",ROUNDUP(V167/H167,0)*0.00753),"")</f>
        <v>6.0240000000000002E-2</v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20</v>
      </c>
      <c r="V168" s="306">
        <f t="shared" si="8"/>
        <v>21</v>
      </c>
      <c r="W168" s="37">
        <f>IFERROR(IF(V168=0,"",ROUNDUP(V168/H168,0)*0.00753),"")</f>
        <v>3.7650000000000003E-2</v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70</v>
      </c>
      <c r="V169" s="306">
        <f t="shared" si="8"/>
        <v>70.2</v>
      </c>
      <c r="W169" s="37">
        <f>IFERROR(IF(V169=0,"",ROUNDUP(V169/H169,0)*0.00937),"")</f>
        <v>0.12181</v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100</v>
      </c>
      <c r="V170" s="306">
        <f t="shared" si="8"/>
        <v>102.60000000000001</v>
      </c>
      <c r="W170" s="37">
        <f>IFERROR(IF(V170=0,"",ROUNDUP(V170/H170,0)*0.00937),"")</f>
        <v>0.17802999999999999</v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100</v>
      </c>
      <c r="V171" s="306">
        <f t="shared" si="8"/>
        <v>102.60000000000001</v>
      </c>
      <c r="W171" s="37">
        <f>IFERROR(IF(V171=0,"",ROUNDUP(V171/H171,0)*0.00937),"")</f>
        <v>0.17802999999999999</v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100</v>
      </c>
      <c r="V172" s="306">
        <f t="shared" si="8"/>
        <v>102.60000000000001</v>
      </c>
      <c r="W172" s="37">
        <f>IFERROR(IF(V172=0,"",ROUNDUP(V172/H172,0)*0.00937),"")</f>
        <v>0.17802999999999999</v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210</v>
      </c>
      <c r="V174" s="306">
        <f t="shared" si="8"/>
        <v>210</v>
      </c>
      <c r="W174" s="37">
        <f>IFERROR(IF(V174=0,"",ROUNDUP(V174/H174,0)*0.00502),"")</f>
        <v>0.502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105</v>
      </c>
      <c r="V176" s="306">
        <f t="shared" si="8"/>
        <v>105</v>
      </c>
      <c r="W176" s="37">
        <f>IFERROR(IF(V176=0,"",ROUNDUP(V176/H176,0)*0.00502),"")</f>
        <v>0.251</v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210</v>
      </c>
      <c r="V177" s="306">
        <f t="shared" si="8"/>
        <v>210</v>
      </c>
      <c r="W177" s="37">
        <f>IFERROR(IF(V177=0,"",ROUNDUP(V177/H177,0)*0.00502),"")</f>
        <v>0.502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245</v>
      </c>
      <c r="V179" s="306">
        <f t="shared" si="8"/>
        <v>245.70000000000002</v>
      </c>
      <c r="W179" s="37">
        <f>IFERROR(IF(V179=0,"",ROUNDUP(V179/H179,0)*0.00502),"")</f>
        <v>0.58733999999999997</v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470.89947089947088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474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2.7768500000000005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1290</v>
      </c>
      <c r="V181" s="307">
        <f>IFERROR(SUM(V164:V179),"0")</f>
        <v>1304.1000000000001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150</v>
      </c>
      <c r="V187" s="306">
        <f t="shared" si="9"/>
        <v>156</v>
      </c>
      <c r="W187" s="37">
        <f>IFERROR(IF(V187=0,"",ROUNDUP(V187/H187,0)*0.02175),"")</f>
        <v>0.43499999999999994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840</v>
      </c>
      <c r="V192" s="306">
        <f t="shared" si="9"/>
        <v>840</v>
      </c>
      <c r="W192" s="37">
        <f>IFERROR(IF(V192=0,"",ROUNDUP(V192/H192,0)*0.00753),"")</f>
        <v>2.6355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840</v>
      </c>
      <c r="V194" s="306">
        <f t="shared" si="9"/>
        <v>840</v>
      </c>
      <c r="W194" s="37">
        <f>IFERROR(IF(V194=0,"",ROUNDUP(V194/H194,0)*0.00753),"")</f>
        <v>2.6355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120</v>
      </c>
      <c r="V199" s="306">
        <f t="shared" si="9"/>
        <v>120</v>
      </c>
      <c r="W199" s="37">
        <f t="shared" si="10"/>
        <v>0.3765</v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800</v>
      </c>
      <c r="V201" s="306">
        <f t="shared" si="9"/>
        <v>801.6</v>
      </c>
      <c r="W201" s="37">
        <f t="shared" si="10"/>
        <v>2.5150200000000003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240</v>
      </c>
      <c r="V204" s="306">
        <f t="shared" si="9"/>
        <v>240</v>
      </c>
      <c r="W204" s="37">
        <f t="shared" si="10"/>
        <v>0.753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100</v>
      </c>
      <c r="V205" s="306">
        <f t="shared" si="9"/>
        <v>100.8</v>
      </c>
      <c r="W205" s="37">
        <f t="shared" si="10"/>
        <v>0.31625999999999999</v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1244.2307692307693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1246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9.6667799999999993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3090</v>
      </c>
      <c r="V207" s="307">
        <f>IFERROR(SUM(V183:V205),"0")</f>
        <v>3098.4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40</v>
      </c>
      <c r="V209" s="306">
        <f t="shared" ref="V209:V214" si="11">IFERROR(IF(U209="",0,CEILING((U209/$H209),1)*$H209),"")</f>
        <v>42</v>
      </c>
      <c r="W209" s="37">
        <f>IFERROR(IF(V209=0,"",ROUNDUP(V209/H209,0)*0.02175),"")</f>
        <v>0.10874999999999999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400</v>
      </c>
      <c r="V210" s="306">
        <f t="shared" si="11"/>
        <v>405.59999999999997</v>
      </c>
      <c r="W210" s="37">
        <f>IFERROR(IF(V210=0,"",ROUNDUP(V210/H210,0)*0.02175),"")</f>
        <v>1.131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16</v>
      </c>
      <c r="V213" s="306">
        <f t="shared" si="11"/>
        <v>16.8</v>
      </c>
      <c r="W213" s="37">
        <f>IFERROR(IF(V213=0,"",ROUNDUP(V213/H213,0)*0.00753),"")</f>
        <v>5.271E-2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62.710622710622708</v>
      </c>
      <c r="V215" s="307">
        <f>IFERROR(V209/H209,"0")+IFERROR(V210/H210,"0")+IFERROR(V211/H211,"0")+IFERROR(V212/H212,"0")+IFERROR(V213/H213,"0")+IFERROR(V214/H214,"0")</f>
        <v>64</v>
      </c>
      <c r="W215" s="307">
        <f>IFERROR(IF(W209="",0,W209),"0")+IFERROR(IF(W210="",0,W210),"0")+IFERROR(IF(W211="",0,W211),"0")+IFERROR(IF(W212="",0,W212),"0")+IFERROR(IF(W213="",0,W213),"0")+IFERROR(IF(W214="",0,W214),"0")</f>
        <v>1.2924599999999999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456</v>
      </c>
      <c r="V216" s="307">
        <f>IFERROR(SUM(V209:V214),"0")</f>
        <v>464.4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110</v>
      </c>
      <c r="V232" s="306">
        <f t="shared" ref="V232:V238" si="12">IFERROR(IF(U232="",0,CEILING((U232/$H232),1)*$H232),"")</f>
        <v>118.80000000000001</v>
      </c>
      <c r="W232" s="37">
        <f>IFERROR(IF(V232=0,"",ROUNDUP(V232/H232,0)*0.02175),"")</f>
        <v>0.23924999999999999</v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10.185185185185185</v>
      </c>
      <c r="V239" s="307">
        <f>IFERROR(V232/H232,"0")+IFERROR(V233/H233,"0")+IFERROR(V234/H234,"0")+IFERROR(V235/H235,"0")+IFERROR(V236/H236,"0")+IFERROR(V237/H237,"0")+IFERROR(V238/H238,"0")</f>
        <v>11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0.23924999999999999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110</v>
      </c>
      <c r="V240" s="307">
        <f>IFERROR(SUM(V232:V238),"0")</f>
        <v>118.80000000000001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140</v>
      </c>
      <c r="V248" s="306">
        <f>IFERROR(IF(U248="",0,CEILING((U248/$H248),1)*$H248),"")</f>
        <v>141.12</v>
      </c>
      <c r="W248" s="37">
        <f>IFERROR(IF(V248=0,"",ROUNDUP(V248/H248,0)*0.00753),"")</f>
        <v>0.63251999999999997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30</v>
      </c>
      <c r="V249" s="306">
        <f>IFERROR(IF(U249="",0,CEILING((U249/$H249),1)*$H249),"")</f>
        <v>30.6</v>
      </c>
      <c r="W249" s="37">
        <f>IFERROR(IF(V249=0,"",ROUNDUP(V249/H249,0)*0.00753),"")</f>
        <v>0.12801000000000001</v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100.00000000000001</v>
      </c>
      <c r="V250" s="307">
        <f>IFERROR(V248/H248,"0")+IFERROR(V249/H249,"0")</f>
        <v>101</v>
      </c>
      <c r="W250" s="307">
        <f>IFERROR(IF(W248="",0,W248),"0")+IFERROR(IF(W249="",0,W249),"0")</f>
        <v>0.76052999999999993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170</v>
      </c>
      <c r="V251" s="307">
        <f>IFERROR(SUM(V248:V249),"0")</f>
        <v>171.72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924</v>
      </c>
      <c r="V254" s="306">
        <f>IFERROR(IF(U254="",0,CEILING((U254/$H254),1)*$H254),"")</f>
        <v>924.84</v>
      </c>
      <c r="W254" s="37">
        <f>IFERROR(IF(V254=0,"",ROUNDUP(V254/H254,0)*0.00753),"")</f>
        <v>2.7635100000000001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336</v>
      </c>
      <c r="V255" s="306">
        <f>IFERROR(IF(U255="",0,CEILING((U255/$H255),1)*$H255),"")</f>
        <v>337.68</v>
      </c>
      <c r="W255" s="37">
        <f>IFERROR(IF(V255=0,"",ROUNDUP(V255/H255,0)*0.00753),"")</f>
        <v>1.00902</v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500</v>
      </c>
      <c r="V256" s="307">
        <f>IFERROR(V253/H253,"0")+IFERROR(V254/H254,"0")+IFERROR(V255/H255,"0")</f>
        <v>501</v>
      </c>
      <c r="W256" s="307">
        <f>IFERROR(IF(W253="",0,W253),"0")+IFERROR(IF(W254="",0,W254),"0")+IFERROR(IF(W255="",0,W255),"0")</f>
        <v>3.7725300000000002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1260</v>
      </c>
      <c r="V257" s="307">
        <f>IFERROR(SUM(V253:V255),"0")</f>
        <v>1262.52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2000</v>
      </c>
      <c r="V270" s="306">
        <f t="shared" si="13"/>
        <v>2010</v>
      </c>
      <c r="W270" s="37">
        <f>IFERROR(IF(V270=0,"",ROUNDUP(V270/H270,0)*0.02175),"")</f>
        <v>2.9144999999999999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900</v>
      </c>
      <c r="V271" s="306">
        <f t="shared" si="13"/>
        <v>900</v>
      </c>
      <c r="W271" s="37">
        <f>IFERROR(IF(V271=0,"",ROUNDUP(V271/H271,0)*0.02175),"")</f>
        <v>1.3049999999999999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900</v>
      </c>
      <c r="V273" s="306">
        <f t="shared" si="13"/>
        <v>900</v>
      </c>
      <c r="W273" s="37">
        <f>IFERROR(IF(V273=0,"",ROUNDUP(V273/H273,0)*0.02175),"")</f>
        <v>1.3049999999999999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40</v>
      </c>
      <c r="V275" s="306">
        <f t="shared" si="13"/>
        <v>40</v>
      </c>
      <c r="W275" s="37">
        <f>IFERROR(IF(V275=0,"",ROUNDUP(V275/H275,0)*0.00937),"")</f>
        <v>7.4959999999999999E-2</v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261.33333333333337</v>
      </c>
      <c r="V277" s="307">
        <f>IFERROR(V269/H269,"0")+IFERROR(V270/H270,"0")+IFERROR(V271/H271,"0")+IFERROR(V272/H272,"0")+IFERROR(V273/H273,"0")+IFERROR(V274/H274,"0")+IFERROR(V275/H275,"0")+IFERROR(V276/H276,"0")</f>
        <v>262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5.5994599999999997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3840</v>
      </c>
      <c r="V278" s="307">
        <f>IFERROR(SUM(V269:V276),"0")</f>
        <v>3850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1000</v>
      </c>
      <c r="V280" s="306">
        <f>IFERROR(IF(U280="",0,CEILING((U280/$H280),1)*$H280),"")</f>
        <v>1005</v>
      </c>
      <c r="W280" s="37">
        <f>IFERROR(IF(V280=0,"",ROUNDUP(V280/H280,0)*0.02175),"")</f>
        <v>1.4572499999999999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66.666666666666671</v>
      </c>
      <c r="V282" s="307">
        <f>IFERROR(V280/H280,"0")+IFERROR(V281/H281,"0")</f>
        <v>67</v>
      </c>
      <c r="W282" s="307">
        <f>IFERROR(IF(W280="",0,W280),"0")+IFERROR(IF(W281="",0,W281),"0")</f>
        <v>1.4572499999999999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1000</v>
      </c>
      <c r="V283" s="307">
        <f>IFERROR(SUM(V280:V281),"0")</f>
        <v>1005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40</v>
      </c>
      <c r="V289" s="306">
        <f>IFERROR(IF(U289="",0,CEILING((U289/$H289),1)*$H289),"")</f>
        <v>46.8</v>
      </c>
      <c r="W289" s="37">
        <f>IFERROR(IF(V289=0,"",ROUNDUP(V289/H289,0)*0.02175),"")</f>
        <v>0.1305</v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5.1282051282051286</v>
      </c>
      <c r="V290" s="307">
        <f>IFERROR(V289/H289,"0")</f>
        <v>6</v>
      </c>
      <c r="W290" s="307">
        <f>IFERROR(IF(W289="",0,W289),"0")</f>
        <v>0.1305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40</v>
      </c>
      <c r="V291" s="307">
        <f>IFERROR(SUM(V289:V289),"0")</f>
        <v>46.8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60</v>
      </c>
      <c r="V293" s="306">
        <f>IFERROR(IF(U293="",0,CEILING((U293/$H293),1)*$H293),"")</f>
        <v>62.4</v>
      </c>
      <c r="W293" s="37">
        <f>IFERROR(IF(V293=0,"",ROUNDUP(V293/H293,0)*0.02175),"")</f>
        <v>0.17399999999999999</v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7.6923076923076925</v>
      </c>
      <c r="V294" s="307">
        <f>IFERROR(V293/H293,"0")</f>
        <v>8</v>
      </c>
      <c r="W294" s="307">
        <f>IFERROR(IF(W293="",0,W293),"0")</f>
        <v>0.17399999999999999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60</v>
      </c>
      <c r="V295" s="307">
        <f>IFERROR(SUM(V293:V293),"0")</f>
        <v>62.4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60</v>
      </c>
      <c r="V298" s="306">
        <f>IFERROR(IF(U298="",0,CEILING((U298/$H298),1)*$H298),"")</f>
        <v>60</v>
      </c>
      <c r="W298" s="37">
        <f>IFERROR(IF(V298=0,"",ROUNDUP(V298/H298,0)*0.02175),"")</f>
        <v>0.10874999999999999</v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5</v>
      </c>
      <c r="V302" s="307">
        <f>IFERROR(V298/H298,"0")+IFERROR(V299/H299,"0")+IFERROR(V300/H300,"0")+IFERROR(V301/H301,"0")</f>
        <v>5</v>
      </c>
      <c r="W302" s="307">
        <f>IFERROR(IF(W298="",0,W298),"0")+IFERROR(IF(W299="",0,W299),"0")+IFERROR(IF(W300="",0,W300),"0")+IFERROR(IF(W301="",0,W301),"0")</f>
        <v>0.10874999999999999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60</v>
      </c>
      <c r="V303" s="307">
        <f>IFERROR(SUM(V298:V301),"0")</f>
        <v>60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8</v>
      </c>
      <c r="V312" s="306">
        <f>IFERROR(IF(U312="",0,CEILING((U312/$H312),1)*$H312),"")</f>
        <v>9.6</v>
      </c>
      <c r="W312" s="37">
        <f>IFERROR(IF(V312=0,"",ROUNDUP(V312/H312,0)*0.00753),"")</f>
        <v>3.0120000000000001E-2</v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3.3333333333333335</v>
      </c>
      <c r="V314" s="307">
        <f>IFERROR(V310/H310,"0")+IFERROR(V311/H311,"0")+IFERROR(V312/H312,"0")+IFERROR(V313/H313,"0")</f>
        <v>4</v>
      </c>
      <c r="W314" s="307">
        <f>IFERROR(IF(W310="",0,W310),"0")+IFERROR(IF(W311="",0,W311),"0")+IFERROR(IF(W312="",0,W312),"0")+IFERROR(IF(W313="",0,W313),"0")</f>
        <v>3.0120000000000001E-2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8</v>
      </c>
      <c r="V315" s="307">
        <f>IFERROR(SUM(V310:V313),"0")</f>
        <v>9.6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100</v>
      </c>
      <c r="V334" s="306">
        <f t="shared" si="14"/>
        <v>100.80000000000001</v>
      </c>
      <c r="W334" s="37">
        <f>IFERROR(IF(V334=0,"",ROUNDUP(V334/H334,0)*0.00753),"")</f>
        <v>0.18071999999999999</v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100</v>
      </c>
      <c r="V336" s="306">
        <f t="shared" si="14"/>
        <v>100.80000000000001</v>
      </c>
      <c r="W336" s="37">
        <f>IFERROR(IF(V336=0,"",ROUNDUP(V336/H336,0)*0.00753),"")</f>
        <v>0.18071999999999999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70</v>
      </c>
      <c r="V337" s="306">
        <f t="shared" si="14"/>
        <v>71.400000000000006</v>
      </c>
      <c r="W337" s="37">
        <f>IFERROR(IF(V337=0,"",ROUNDUP(V337/H337,0)*0.00502),"")</f>
        <v>0.17068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105</v>
      </c>
      <c r="V338" s="306">
        <f t="shared" si="14"/>
        <v>105</v>
      </c>
      <c r="W338" s="37">
        <f>IFERROR(IF(V338=0,"",ROUNDUP(V338/H338,0)*0.00502),"")</f>
        <v>0.251</v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122.5</v>
      </c>
      <c r="V340" s="306">
        <f t="shared" si="14"/>
        <v>123.9</v>
      </c>
      <c r="W340" s="37">
        <f>IFERROR(IF(V340=0,"",ROUNDUP(V340/H340,0)*0.00502),"")</f>
        <v>0.29618</v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189.28571428571428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191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1.0792999999999999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497.5</v>
      </c>
      <c r="V342" s="307">
        <f>IFERROR(SUM(V328:V340),"0")</f>
        <v>501.9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120</v>
      </c>
      <c r="V371" s="306">
        <f>IFERROR(IF(U371="",0,CEILING((U371/$H371),1)*$H371),"")</f>
        <v>121.80000000000001</v>
      </c>
      <c r="W371" s="37">
        <f>IFERROR(IF(V371=0,"",ROUNDUP(V371/H371,0)*0.00753),"")</f>
        <v>0.21837000000000001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52.5</v>
      </c>
      <c r="V374" s="306">
        <f>IFERROR(IF(U374="",0,CEILING((U374/$H374),1)*$H374),"")</f>
        <v>52.5</v>
      </c>
      <c r="W374" s="37">
        <f>IFERROR(IF(V374=0,"",ROUNDUP(V374/H374,0)*0.00502),"")</f>
        <v>0.1255</v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53.571428571428569</v>
      </c>
      <c r="V376" s="307">
        <f>IFERROR(V371/H371,"0")+IFERROR(V372/H372,"0")+IFERROR(V373/H373,"0")+IFERROR(V374/H374,"0")+IFERROR(V375/H375,"0")</f>
        <v>54</v>
      </c>
      <c r="W376" s="307">
        <f>IFERROR(IF(W371="",0,W371),"0")+IFERROR(IF(W372="",0,W372),"0")+IFERROR(IF(W373="",0,W373),"0")+IFERROR(IF(W374="",0,W374),"0")+IFERROR(IF(W375="",0,W375),"0")</f>
        <v>0.34387000000000001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172.5</v>
      </c>
      <c r="V377" s="307">
        <f>IFERROR(SUM(V371:V375),"0")</f>
        <v>174.3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70</v>
      </c>
      <c r="V389" s="306">
        <f t="shared" ref="V389:V398" si="15">IFERROR(IF(U389="",0,CEILING((U389/$H389),1)*$H389),"")</f>
        <v>73.92</v>
      </c>
      <c r="W389" s="37">
        <f>IFERROR(IF(V389=0,"",ROUNDUP(V389/H389,0)*0.01196),"")</f>
        <v>0.16744000000000001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220</v>
      </c>
      <c r="V390" s="306">
        <f t="shared" si="15"/>
        <v>221.76000000000002</v>
      </c>
      <c r="W390" s="37">
        <f>IFERROR(IF(V390=0,"",ROUNDUP(V390/H390,0)*0.01196),"")</f>
        <v>0.50231999999999999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140</v>
      </c>
      <c r="V392" s="306">
        <f t="shared" si="15"/>
        <v>142.56</v>
      </c>
      <c r="W392" s="37">
        <f>IFERROR(IF(V392=0,"",ROUNDUP(V392/H392,0)*0.01196),"")</f>
        <v>0.32291999999999998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40</v>
      </c>
      <c r="V393" s="306">
        <f t="shared" si="15"/>
        <v>40.799999999999997</v>
      </c>
      <c r="W393" s="37">
        <f>IFERROR(IF(V393=0,"",ROUNDUP(V393/H393,0)*0.00753),"")</f>
        <v>0.12801000000000001</v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24</v>
      </c>
      <c r="V397" s="306">
        <f t="shared" si="15"/>
        <v>24</v>
      </c>
      <c r="W397" s="37">
        <f>IFERROR(IF(V397=0,"",ROUNDUP(V397/H397,0)*0.00753),"")</f>
        <v>7.5300000000000006E-2</v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108.10606060606061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110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1.1959899999999999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494</v>
      </c>
      <c r="V400" s="307">
        <f>IFERROR(SUM(V389:V398),"0")</f>
        <v>503.04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150</v>
      </c>
      <c r="V402" s="306">
        <f>IFERROR(IF(U402="",0,CEILING((U402/$H402),1)*$H402),"")</f>
        <v>153.12</v>
      </c>
      <c r="W402" s="37">
        <f>IFERROR(IF(V402=0,"",ROUNDUP(V402/H402,0)*0.01196),"")</f>
        <v>0.34683999999999998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28.409090909090907</v>
      </c>
      <c r="V404" s="307">
        <f>IFERROR(V402/H402,"0")+IFERROR(V403/H403,"0")</f>
        <v>29</v>
      </c>
      <c r="W404" s="307">
        <f>IFERROR(IF(W402="",0,W402),"0")+IFERROR(IF(W403="",0,W403),"0")</f>
        <v>0.34683999999999998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150</v>
      </c>
      <c r="V405" s="307">
        <f>IFERROR(SUM(V402:V403),"0")</f>
        <v>153.12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50</v>
      </c>
      <c r="V407" s="306">
        <f t="shared" ref="V407:V412" si="16">IFERROR(IF(U407="",0,CEILING((U407/$H407),1)*$H407),"")</f>
        <v>52.800000000000004</v>
      </c>
      <c r="W407" s="37">
        <f>IFERROR(IF(V407=0,"",ROUNDUP(V407/H407,0)*0.01196),"")</f>
        <v>0.1196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100</v>
      </c>
      <c r="V408" s="306">
        <f t="shared" si="16"/>
        <v>100.32000000000001</v>
      </c>
      <c r="W408" s="37">
        <f>IFERROR(IF(V408=0,"",ROUNDUP(V408/H408,0)*0.01196),"")</f>
        <v>0.22724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250</v>
      </c>
      <c r="V409" s="306">
        <f t="shared" si="16"/>
        <v>253.44</v>
      </c>
      <c r="W409" s="37">
        <f>IFERROR(IF(V409=0,"",ROUNDUP(V409/H409,0)*0.01196),"")</f>
        <v>0.57408000000000003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75.757575757575751</v>
      </c>
      <c r="V413" s="307">
        <f>IFERROR(V407/H407,"0")+IFERROR(V408/H408,"0")+IFERROR(V409/H409,"0")+IFERROR(V410/H410,"0")+IFERROR(V411/H411,"0")+IFERROR(V412/H412,"0")</f>
        <v>77</v>
      </c>
      <c r="W413" s="307">
        <f>IFERROR(IF(W407="",0,W407),"0")+IFERROR(IF(W408="",0,W408),"0")+IFERROR(IF(W409="",0,W409),"0")+IFERROR(IF(W410="",0,W410),"0")+IFERROR(IF(W411="",0,W411),"0")+IFERROR(IF(W412="",0,W412),"0")</f>
        <v>0.92091999999999996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400</v>
      </c>
      <c r="V414" s="307">
        <f>IFERROR(SUM(V407:V412),"0")</f>
        <v>406.56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500</v>
      </c>
      <c r="V438" s="306">
        <f>IFERROR(IF(U438="",0,CEILING((U438/$H438),1)*$H438),"")</f>
        <v>507</v>
      </c>
      <c r="W438" s="37">
        <f>IFERROR(IF(V438=0,"",ROUNDUP(V438/H438,0)*0.02175),"")</f>
        <v>1.4137499999999998</v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64.102564102564102</v>
      </c>
      <c r="V441" s="307">
        <f>IFERROR(V438/H438,"0")+IFERROR(V439/H439,"0")+IFERROR(V440/H440,"0")</f>
        <v>65</v>
      </c>
      <c r="W441" s="307">
        <f>IFERROR(IF(W438="",0,W438),"0")+IFERROR(IF(W439="",0,W439),"0")+IFERROR(IF(W440="",0,W440),"0")</f>
        <v>1.4137499999999998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500</v>
      </c>
      <c r="V442" s="307">
        <f>IFERROR(SUM(V438:V440),"0")</f>
        <v>507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17510.5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17643.659999999996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18679.209329559326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18821.098000000005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35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36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19554.209329559326</v>
      </c>
      <c r="V446" s="307">
        <f>GrossWeightTotalR+PalletQtyTotalR*25</f>
        <v>19721.098000000005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4091.5357852024522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4115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40.480769999999993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243</v>
      </c>
      <c r="D453" s="47">
        <f>IFERROR(V56*1,"0")+IFERROR(V57*1,"0")+IFERROR(V58*1,"0")</f>
        <v>887.40000000000009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2227.7000000000003</v>
      </c>
      <c r="F453" s="47">
        <f>IFERROR(V122*1,"0")+IFERROR(V123*1,"0")+IFERROR(V124*1,"0")+IFERROR(V125*1,"0")</f>
        <v>585.9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4866.9000000000015</v>
      </c>
      <c r="I453" s="47">
        <f>IFERROR(V232*1,"0")+IFERROR(V233*1,"0")+IFERROR(V234*1,"0")+IFERROR(V235*1,"0")+IFERROR(V236*1,"0")+IFERROR(V237*1,"0")+IFERROR(V238*1,"0")+IFERROR(V242*1,"0")+IFERROR(V243*1,"0")</f>
        <v>118.80000000000001</v>
      </c>
      <c r="J453" s="47">
        <f>IFERROR(V248*1,"0")+IFERROR(V249*1,"0")+IFERROR(V253*1,"0")+IFERROR(V254*1,"0")+IFERROR(V255*1,"0")+IFERROR(V259*1,"0")+IFERROR(V263*1,"0")</f>
        <v>1434.24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4964.2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69.599999999999994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501.9</v>
      </c>
      <c r="N453" s="47">
        <f>IFERROR(V366*1,"0")+IFERROR(V367*1,"0")+IFERROR(V371*1,"0")+IFERROR(V372*1,"0")+IFERROR(V373*1,"0")+IFERROR(V374*1,"0")+IFERROR(V375*1,"0")+IFERROR(V379*1,"0")+IFERROR(V383*1,"0")</f>
        <v>174.3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1062.72</v>
      </c>
      <c r="P453" s="47">
        <f>IFERROR(V423*1,"0")+IFERROR(V424*1,"0")+IFERROR(V428*1,"0")+IFERROR(V429*1,"0")+IFERROR(V433*1,"0")+IFERROR(V434*1,"0")+IFERROR(V438*1,"0")+IFERROR(V439*1,"0")+IFERROR(V440*1,"0")</f>
        <v>507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2023-08-10T10:38:22Z</dcterms:modified>
</cp:coreProperties>
</file>