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6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<sst xmlns="http://schemas.openxmlformats.org/spreadsheetml/2006/main" count="2785" uniqueCount="725">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</sst>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45155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700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Четверг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7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0.5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1200</v>
      </c>
      <c r="V50" s="56">
        <f>IFERROR(IF(U50="",0,CEILING((U50/$H50),1)*$H50),"")</f>
        <v>1209.6000000000001</v>
      </c>
      <c r="W50" s="42">
        <f>IFERROR(IF(V50=0,"",ROUNDUP(V50/H50,0)*0.02175),"")</f>
        <v>2.4359999999999999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111.1111111111111</v>
      </c>
      <c r="V52" s="44">
        <f>IFERROR(V50/H50,"0")+IFERROR(V51/H51,"0")</f>
        <v>112</v>
      </c>
      <c r="W52" s="44">
        <f>IFERROR(IF(W50="",0,W50),"0")+IFERROR(IF(W51="",0,W51),"0")</f>
        <v>2.4359999999999999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1200</v>
      </c>
      <c r="V53" s="44">
        <f>IFERROR(SUM(V50:V51),"0")</f>
        <v>1209.6000000000001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1800</v>
      </c>
      <c r="V139" s="56">
        <f t="shared" si="7"/>
        <v>1803.6000000000001</v>
      </c>
      <c r="W139" s="42">
        <f>IFERROR(IF(V139=0,"",ROUNDUP(V139/H139,0)*0.02039),"")</f>
        <v>3.4051299999999998</v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166.66666666666666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167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3.4051299999999998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1800</v>
      </c>
      <c r="V156" s="44">
        <f>IFERROR(SUM(V138:V154),"0")</f>
        <v>1803.6000000000001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2000</v>
      </c>
      <c r="V269" s="56">
        <f t="shared" si="13"/>
        <v>2010</v>
      </c>
      <c r="W269" s="42">
        <f>IFERROR(IF(V269=0,"",ROUNDUP(V269/H269,0)*0.02039),"")</f>
        <v>2.7322599999999997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133.33333333333334</v>
      </c>
      <c r="V276" s="44">
        <f>IFERROR(V268/H268,"0")+IFERROR(V269/H269,"0")+IFERROR(V270/H270,"0")+IFERROR(V271/H271,"0")+IFERROR(V272/H272,"0")+IFERROR(V273/H273,"0")+IFERROR(V274/H274,"0")+IFERROR(V275/H275,"0")</f>
        <v>134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2.7322599999999997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2000</v>
      </c>
      <c r="V277" s="44">
        <f>IFERROR(SUM(V268:V275),"0")</f>
        <v>2010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1000</v>
      </c>
      <c r="V433" s="56">
        <f>IFERROR(IF(U433="",0,CEILING((U433/$H433),1)*$H433),"")</f>
        <v>1003.02</v>
      </c>
      <c r="W433" s="42">
        <f>IFERROR(IF(V433=0,"",ROUNDUP(V433/H433,0)*0.00753),"")</f>
        <v>1.72437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228.31050228310502</v>
      </c>
      <c r="V434" s="44">
        <f>IFERROR(V432/H432,"0")+IFERROR(V433/H433,"0")</f>
        <v>229</v>
      </c>
      <c r="W434" s="44">
        <f>IFERROR(IF(W432="",0,W432),"0")+IFERROR(IF(W433="",0,W433),"0")</f>
        <v>1.72437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1000</v>
      </c>
      <c r="V435" s="44">
        <f>IFERROR(SUM(V432:V433),"0")</f>
        <v>1003.02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6000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6026.2200000000012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6256.6940639269405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6284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10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10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6506.6940639269405</v>
      </c>
      <c r="V445" s="44">
        <f>GrossWeightTotalR+PalletQtyTotalR*25</f>
        <v>6534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639.42161339421614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642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10.29776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1209.6000000000001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1803.6000000000001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2010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1003.02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