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V425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V372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W313" i="1"/>
  <c r="U313" i="1"/>
  <c r="V312" i="1"/>
  <c r="W312" i="1" s="1"/>
  <c r="V311" i="1"/>
  <c r="W311" i="1" s="1"/>
  <c r="M311" i="1"/>
  <c r="W310" i="1"/>
  <c r="V310" i="1"/>
  <c r="W309" i="1"/>
  <c r="V309" i="1"/>
  <c r="V313" i="1" s="1"/>
  <c r="M309" i="1"/>
  <c r="U307" i="1"/>
  <c r="U306" i="1"/>
  <c r="W305" i="1"/>
  <c r="V305" i="1"/>
  <c r="M305" i="1"/>
  <c r="V304" i="1"/>
  <c r="V306" i="1" s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V302" i="1" s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W280" i="1" s="1"/>
  <c r="M280" i="1"/>
  <c r="W279" i="1"/>
  <c r="W281" i="1" s="1"/>
  <c r="V279" i="1"/>
  <c r="V281" i="1" s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U264" i="1"/>
  <c r="V263" i="1"/>
  <c r="U263" i="1"/>
  <c r="W262" i="1"/>
  <c r="W263" i="1" s="1"/>
  <c r="V262" i="1"/>
  <c r="V264" i="1" s="1"/>
  <c r="M262" i="1"/>
  <c r="U260" i="1"/>
  <c r="V259" i="1"/>
  <c r="U259" i="1"/>
  <c r="W258" i="1"/>
  <c r="W259" i="1" s="1"/>
  <c r="V258" i="1"/>
  <c r="V260" i="1" s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W242" i="1" s="1"/>
  <c r="M242" i="1"/>
  <c r="W241" i="1"/>
  <c r="W243" i="1" s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V239" i="1" s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W215" i="1" s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W206" i="1" s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V135" i="1"/>
  <c r="U135" i="1"/>
  <c r="U134" i="1"/>
  <c r="V133" i="1"/>
  <c r="W133" i="1" s="1"/>
  <c r="M133" i="1"/>
  <c r="W132" i="1"/>
  <c r="V132" i="1"/>
  <c r="M132" i="1"/>
  <c r="V131" i="1"/>
  <c r="G452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V118" i="1"/>
  <c r="U118" i="1"/>
  <c r="V117" i="1"/>
  <c r="W117" i="1" s="1"/>
  <c r="W116" i="1"/>
  <c r="V116" i="1"/>
  <c r="V115" i="1"/>
  <c r="W115" i="1" s="1"/>
  <c r="W114" i="1"/>
  <c r="W118" i="1" s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V101" i="1" s="1"/>
  <c r="M93" i="1"/>
  <c r="V92" i="1"/>
  <c r="V102" i="1" s="1"/>
  <c r="M92" i="1"/>
  <c r="U90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V83" i="1"/>
  <c r="V90" i="1" s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V63" i="1"/>
  <c r="V80" i="1" s="1"/>
  <c r="M63" i="1"/>
  <c r="U60" i="1"/>
  <c r="U59" i="1"/>
  <c r="V58" i="1"/>
  <c r="W58" i="1" s="1"/>
  <c r="V57" i="1"/>
  <c r="V60" i="1" s="1"/>
  <c r="M57" i="1"/>
  <c r="V56" i="1"/>
  <c r="M56" i="1"/>
  <c r="U53" i="1"/>
  <c r="V52" i="1"/>
  <c r="U52" i="1"/>
  <c r="V51" i="1"/>
  <c r="W51" i="1" s="1"/>
  <c r="M51" i="1"/>
  <c r="V50" i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442" i="1" s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H10" i="1"/>
  <c r="A9" i="1"/>
  <c r="F10" i="1" s="1"/>
  <c r="D7" i="1"/>
  <c r="N6" i="1"/>
  <c r="M2" i="1"/>
  <c r="H9" i="1" l="1"/>
  <c r="W37" i="1"/>
  <c r="V244" i="1"/>
  <c r="J9" i="1"/>
  <c r="V444" i="1"/>
  <c r="B452" i="1"/>
  <c r="V443" i="1"/>
  <c r="V33" i="1"/>
  <c r="D452" i="1"/>
  <c r="W57" i="1"/>
  <c r="V59" i="1"/>
  <c r="V446" i="1" s="1"/>
  <c r="W83" i="1"/>
  <c r="W89" i="1" s="1"/>
  <c r="W93" i="1"/>
  <c r="W104" i="1"/>
  <c r="W111" i="1" s="1"/>
  <c r="V112" i="1"/>
  <c r="F452" i="1"/>
  <c r="V126" i="1"/>
  <c r="V134" i="1"/>
  <c r="V221" i="1"/>
  <c r="V227" i="1"/>
  <c r="W238" i="1"/>
  <c r="V243" i="1"/>
  <c r="K452" i="1"/>
  <c r="V276" i="1"/>
  <c r="W284" i="1"/>
  <c r="W285" i="1" s="1"/>
  <c r="V285" i="1"/>
  <c r="V286" i="1"/>
  <c r="W292" i="1"/>
  <c r="W293" i="1" s="1"/>
  <c r="V293" i="1"/>
  <c r="V294" i="1"/>
  <c r="V341" i="1"/>
  <c r="W327" i="1"/>
  <c r="W340" i="1" s="1"/>
  <c r="V348" i="1"/>
  <c r="V347" i="1"/>
  <c r="V364" i="1"/>
  <c r="V395" i="1"/>
  <c r="V418" i="1"/>
  <c r="W415" i="1"/>
  <c r="W417" i="1" s="1"/>
  <c r="V434" i="1"/>
  <c r="W432" i="1"/>
  <c r="W434" i="1" s="1"/>
  <c r="E452" i="1"/>
  <c r="V156" i="1"/>
  <c r="V206" i="1"/>
  <c r="A10" i="1"/>
  <c r="W22" i="1"/>
  <c r="W23" i="1" s="1"/>
  <c r="W26" i="1"/>
  <c r="W32" i="1" s="1"/>
  <c r="C452" i="1"/>
  <c r="W56" i="1"/>
  <c r="W59" i="1" s="1"/>
  <c r="V81" i="1"/>
  <c r="W92" i="1"/>
  <c r="W122" i="1"/>
  <c r="W126" i="1" s="1"/>
  <c r="W131" i="1"/>
  <c r="W134" i="1" s="1"/>
  <c r="H452" i="1"/>
  <c r="V155" i="1"/>
  <c r="W138" i="1"/>
  <c r="W155" i="1" s="1"/>
  <c r="W161" i="1"/>
  <c r="V181" i="1"/>
  <c r="V238" i="1"/>
  <c r="V250" i="1"/>
  <c r="W247" i="1"/>
  <c r="W249" i="1" s="1"/>
  <c r="J452" i="1"/>
  <c r="V256" i="1"/>
  <c r="V255" i="1"/>
  <c r="W276" i="1"/>
  <c r="V314" i="1"/>
  <c r="V363" i="1"/>
  <c r="V376" i="1"/>
  <c r="W375" i="1"/>
  <c r="W376" i="1" s="1"/>
  <c r="V377" i="1"/>
  <c r="V396" i="1"/>
  <c r="V417" i="1"/>
  <c r="V435" i="1"/>
  <c r="I452" i="1"/>
  <c r="V89" i="1"/>
  <c r="V307" i="1"/>
  <c r="W304" i="1"/>
  <c r="W306" i="1" s="1"/>
  <c r="P452" i="1"/>
  <c r="V424" i="1"/>
  <c r="W422" i="1"/>
  <c r="W424" i="1" s="1"/>
  <c r="F9" i="1"/>
  <c r="U446" i="1"/>
  <c r="V24" i="1"/>
  <c r="W50" i="1"/>
  <c r="W52" i="1" s="1"/>
  <c r="V53" i="1"/>
  <c r="W63" i="1"/>
  <c r="W80" i="1" s="1"/>
  <c r="V127" i="1"/>
  <c r="V180" i="1"/>
  <c r="V207" i="1"/>
  <c r="V216" i="1"/>
  <c r="V222" i="1"/>
  <c r="W218" i="1"/>
  <c r="W221" i="1" s="1"/>
  <c r="V228" i="1"/>
  <c r="W224" i="1"/>
  <c r="W227" i="1" s="1"/>
  <c r="V249" i="1"/>
  <c r="W255" i="1"/>
  <c r="V282" i="1"/>
  <c r="W288" i="1"/>
  <c r="W289" i="1" s="1"/>
  <c r="V289" i="1"/>
  <c r="V290" i="1"/>
  <c r="L452" i="1"/>
  <c r="W297" i="1"/>
  <c r="W301" i="1" s="1"/>
  <c r="V301" i="1"/>
  <c r="W324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277" i="1"/>
  <c r="N452" i="1"/>
  <c r="O452" i="1"/>
  <c r="V445" i="1" l="1"/>
  <c r="V442" i="1"/>
  <c r="W101" i="1"/>
  <c r="W447" i="1" s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<sst xmlns="http://schemas.openxmlformats.org/spreadsheetml/2006/main" count="1744" uniqueCount="722">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</sst>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 t="s">
        <v>721</v>
      </c>
      <c r="I5" s="638"/>
      <c r="J5" s="638"/>
      <c r="K5" s="636"/>
      <c r="M5" s="25" t="s">
        <v>10</v>
      </c>
      <c r="N5" s="631">
        <v>45156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696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Пятница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7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0.5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250</v>
      </c>
      <c r="V50" s="308">
        <f>IFERROR(IF(U50="",0,CEILING((U50/$H50),1)*$H50),"")</f>
        <v>259.20000000000005</v>
      </c>
      <c r="W50" s="37">
        <f>IFERROR(IF(V50=0,"",ROUNDUP(V50/H50,0)*0.02175),"")</f>
        <v>0.52200000000000002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23.148148148148145</v>
      </c>
      <c r="V52" s="309">
        <f>IFERROR(V50/H50,"0")+IFERROR(V51/H51,"0")</f>
        <v>24.000000000000004</v>
      </c>
      <c r="W52" s="309">
        <f>IFERROR(IF(W50="",0,W50),"0")+IFERROR(IF(W51="",0,W51),"0")</f>
        <v>0.52200000000000002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250</v>
      </c>
      <c r="V53" s="309">
        <f>IFERROR(SUM(V50:V51),"0")</f>
        <v>259.20000000000005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360</v>
      </c>
      <c r="V56" s="308">
        <f>IFERROR(IF(U56="",0,CEILING((U56/$H56),1)*$H56),"")</f>
        <v>367.20000000000005</v>
      </c>
      <c r="W56" s="37">
        <f>IFERROR(IF(V56=0,"",ROUNDUP(V56/H56,0)*0.02175),"")</f>
        <v>0.73949999999999994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13.5</v>
      </c>
      <c r="V57" s="308">
        <f>IFERROR(IF(U57="",0,CEILING((U57/$H57),1)*$H57),"")</f>
        <v>13.5</v>
      </c>
      <c r="W57" s="37">
        <f>IFERROR(IF(V57=0,"",ROUNDUP(V57/H57,0)*0.00937),"")</f>
        <v>2.811E-2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36.333333333333329</v>
      </c>
      <c r="V59" s="309">
        <f>IFERROR(V56/H56,"0")+IFERROR(V57/H57,"0")+IFERROR(V58/H58,"0")</f>
        <v>37</v>
      </c>
      <c r="W59" s="309">
        <f>IFERROR(IF(W56="",0,W56),"0")+IFERROR(IF(W57="",0,W57),"0")+IFERROR(IF(W58="",0,W58),"0")</f>
        <v>0.7676099999999999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373.5</v>
      </c>
      <c r="V60" s="309">
        <f>IFERROR(SUM(V56:V58),"0")</f>
        <v>380.70000000000005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15</v>
      </c>
      <c r="V65" s="308">
        <f t="shared" si="2"/>
        <v>21.6</v>
      </c>
      <c r="W65" s="37">
        <f>IFERROR(IF(V65=0,"",ROUNDUP(V65/H65,0)*0.02175),"")</f>
        <v>4.3499999999999997E-2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1.3888888888888888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4.3499999999999997E-2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15</v>
      </c>
      <c r="V81" s="309">
        <f>IFERROR(SUM(V63:V79),"0")</f>
        <v>21.6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10</v>
      </c>
      <c r="V92" s="308">
        <f t="shared" ref="V92:V100" si="5">IFERROR(IF(U92="",0,CEILING((U92/$H92),1)*$H92),"")</f>
        <v>18</v>
      </c>
      <c r="W92" s="37">
        <f>IFERROR(IF(V92=0,"",ROUNDUP(V92/H92,0)*0.02175),"")</f>
        <v>4.3499999999999997E-2</v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12</v>
      </c>
      <c r="V93" s="308">
        <f t="shared" si="5"/>
        <v>12.600000000000001</v>
      </c>
      <c r="W93" s="37">
        <f>IFERROR(IF(V93=0,"",ROUNDUP(V93/H93,0)*0.00937),"")</f>
        <v>2.811E-2</v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3.9682539682539684</v>
      </c>
      <c r="V101" s="309">
        <f>IFERROR(V92/H92,"0")+IFERROR(V93/H93,"0")+IFERROR(V94/H94,"0")+IFERROR(V95/H95,"0")+IFERROR(V96/H96,"0")+IFERROR(V97/H97,"0")+IFERROR(V98/H98,"0")+IFERROR(V99/H99,"0")+IFERROR(V100/H100,"0")</f>
        <v>5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7.1609999999999993E-2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22</v>
      </c>
      <c r="V102" s="309">
        <f>IFERROR(SUM(V92:V100),"0")</f>
        <v>30.6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25</v>
      </c>
      <c r="V122" s="308">
        <f>IFERROR(IF(U122="",0,CEILING((U122/$H122),1)*$H122),"")</f>
        <v>32.4</v>
      </c>
      <c r="W122" s="37">
        <f>IFERROR(IF(V122=0,"",ROUNDUP(V122/H122,0)*0.02175),"")</f>
        <v>8.6999999999999994E-2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3.0864197530864197</v>
      </c>
      <c r="V126" s="309">
        <f>IFERROR(V122/H122,"0")+IFERROR(V123/H123,"0")+IFERROR(V124/H124,"0")+IFERROR(V125/H125,"0")</f>
        <v>4</v>
      </c>
      <c r="W126" s="309">
        <f>IFERROR(IF(W122="",0,W122),"0")+IFERROR(IF(W123="",0,W123),"0")+IFERROR(IF(W124="",0,W124),"0")+IFERROR(IF(W125="",0,W125),"0")</f>
        <v>8.6999999999999994E-2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25</v>
      </c>
      <c r="V127" s="309">
        <f>IFERROR(SUM(V122:V125),"0")</f>
        <v>32.4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120</v>
      </c>
      <c r="V140" s="308">
        <f t="shared" si="7"/>
        <v>129.60000000000002</v>
      </c>
      <c r="W140" s="37">
        <f>IFERROR(IF(V140=0,"",ROUNDUP(V140/H140,0)*0.02175),"")</f>
        <v>0.26100000000000001</v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10</v>
      </c>
      <c r="V143" s="308">
        <f t="shared" si="7"/>
        <v>10.8</v>
      </c>
      <c r="W143" s="37">
        <f>IFERROR(IF(V143=0,"",ROUNDUP(V143/H143,0)*0.02175),"")</f>
        <v>2.1749999999999999E-2</v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20</v>
      </c>
      <c r="V144" s="308">
        <f t="shared" si="7"/>
        <v>21.6</v>
      </c>
      <c r="W144" s="37">
        <f>IFERROR(IF(V144=0,"",ROUNDUP(V144/H144,0)*0.02175),"")</f>
        <v>4.3499999999999997E-2</v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5</v>
      </c>
      <c r="V149" s="308">
        <f t="shared" si="7"/>
        <v>5</v>
      </c>
      <c r="W149" s="37">
        <f>IFERROR(IF(V149=0,"",ROUNDUP(V149/H149,0)*0.00937),"")</f>
        <v>9.3699999999999999E-3</v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14.888888888888888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16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0.33561999999999997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155</v>
      </c>
      <c r="V156" s="309">
        <f>IFERROR(SUM(V138:V154),"0")</f>
        <v>167.00000000000003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40</v>
      </c>
      <c r="V164" s="308">
        <f t="shared" ref="V164:V179" si="8">IFERROR(IF(U164="",0,CEILING((U164/$H164),1)*$H164),"")</f>
        <v>42</v>
      </c>
      <c r="W164" s="37">
        <f>IFERROR(IF(V164=0,"",ROUNDUP(V164/H164,0)*0.00753),"")</f>
        <v>7.5300000000000006E-2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230</v>
      </c>
      <c r="V165" s="308">
        <f t="shared" si="8"/>
        <v>231</v>
      </c>
      <c r="W165" s="37">
        <f>IFERROR(IF(V165=0,"",ROUNDUP(V165/H165,0)*0.00753),"")</f>
        <v>0.41415000000000002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5.6</v>
      </c>
      <c r="V173" s="308">
        <f t="shared" si="8"/>
        <v>6.3000000000000007</v>
      </c>
      <c r="W173" s="37">
        <f>IFERROR(IF(V173=0,"",ROUNDUP(V173/H173,0)*0.00502),"")</f>
        <v>1.506E-2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66.952380952380949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68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0.50451000000000001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275.60000000000002</v>
      </c>
      <c r="V181" s="309">
        <f>IFERROR(SUM(V164:V179),"0")</f>
        <v>279.3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1900</v>
      </c>
      <c r="V184" s="308">
        <f t="shared" si="9"/>
        <v>1903.5</v>
      </c>
      <c r="W184" s="37">
        <f>IFERROR(IF(V184=0,"",ROUNDUP(V184/H184,0)*0.02175),"")</f>
        <v>5.1112500000000001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234.5679012345679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235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5.1112500000000001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1900</v>
      </c>
      <c r="V207" s="309">
        <f>IFERROR(SUM(V183:V205),"0")</f>
        <v>1903.5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350</v>
      </c>
      <c r="V210" s="308">
        <f t="shared" si="11"/>
        <v>351</v>
      </c>
      <c r="W210" s="37">
        <f>IFERROR(IF(V210=0,"",ROUNDUP(V210/H210,0)*0.02175),"")</f>
        <v>0.9787499999999999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44.871794871794876</v>
      </c>
      <c r="V215" s="309">
        <f>IFERROR(V209/H209,"0")+IFERROR(V210/H210,"0")+IFERROR(V211/H211,"0")+IFERROR(V212/H212,"0")+IFERROR(V213/H213,"0")+IFERROR(V214/H214,"0")</f>
        <v>45</v>
      </c>
      <c r="W215" s="309">
        <f>IFERROR(IF(W209="",0,W209),"0")+IFERROR(IF(W210="",0,W210),"0")+IFERROR(IF(W211="",0,W211),"0")+IFERROR(IF(W212="",0,W212),"0")+IFERROR(IF(W213="",0,W213),"0")+IFERROR(IF(W214="",0,W214),"0")</f>
        <v>0.9787499999999999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350</v>
      </c>
      <c r="V216" s="309">
        <f>IFERROR(SUM(V209:V214),"0")</f>
        <v>351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40</v>
      </c>
      <c r="V231" s="308">
        <f t="shared" ref="V231:V237" si="12">IFERROR(IF(U231="",0,CEILING((U231/$H231),1)*$H231),"")</f>
        <v>43.2</v>
      </c>
      <c r="W231" s="37">
        <f>IFERROR(IF(V231=0,"",ROUNDUP(V231/H231,0)*0.02175),"")</f>
        <v>8.6999999999999994E-2</v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3.7037037037037033</v>
      </c>
      <c r="V238" s="309">
        <f>IFERROR(V231/H231,"0")+IFERROR(V232/H232,"0")+IFERROR(V233/H233,"0")+IFERROR(V234/H234,"0")+IFERROR(V235/H235,"0")+IFERROR(V236/H236,"0")+IFERROR(V237/H237,"0")</f>
        <v>4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8.6999999999999994E-2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40</v>
      </c>
      <c r="V239" s="309">
        <f>IFERROR(SUM(V231:V237),"0")</f>
        <v>43.2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60</v>
      </c>
      <c r="V252" s="308">
        <f>IFERROR(IF(U252="",0,CEILING((U252/$H252),1)*$H252),"")</f>
        <v>64.8</v>
      </c>
      <c r="W252" s="37">
        <f>IFERROR(IF(V252=0,"",ROUNDUP(V252/H252,0)*0.02175),"")</f>
        <v>0.17399999999999999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7.4074074074074074</v>
      </c>
      <c r="V255" s="309">
        <f>IFERROR(V252/H252,"0")+IFERROR(V253/H253,"0")+IFERROR(V254/H254,"0")</f>
        <v>8</v>
      </c>
      <c r="W255" s="309">
        <f>IFERROR(IF(W252="",0,W252),"0")+IFERROR(IF(W253="",0,W253),"0")+IFERROR(IF(W254="",0,W254),"0")</f>
        <v>0.17399999999999999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60</v>
      </c>
      <c r="V256" s="309">
        <f>IFERROR(SUM(V252:V254),"0")</f>
        <v>64.8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350</v>
      </c>
      <c r="V268" s="308">
        <f t="shared" ref="V268:V275" si="13">IFERROR(IF(U268="",0,CEILING((U268/$H268),1)*$H268),"")</f>
        <v>360</v>
      </c>
      <c r="W268" s="37">
        <f>IFERROR(IF(V268=0,"",ROUNDUP(V268/H268,0)*0.02175),"")</f>
        <v>0.52200000000000002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100</v>
      </c>
      <c r="V272" s="308">
        <f t="shared" si="13"/>
        <v>105</v>
      </c>
      <c r="W272" s="37">
        <f>IFERROR(IF(V272=0,"",ROUNDUP(V272/H272,0)*0.02175),"")</f>
        <v>0.15225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30</v>
      </c>
      <c r="V276" s="309">
        <f>IFERROR(V268/H268,"0")+IFERROR(V269/H269,"0")+IFERROR(V270/H270,"0")+IFERROR(V271/H271,"0")+IFERROR(V272/H272,"0")+IFERROR(V273/H273,"0")+IFERROR(V274/H274,"0")+IFERROR(V275/H275,"0")</f>
        <v>31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0.67425000000000002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450</v>
      </c>
      <c r="V277" s="309">
        <f>IFERROR(SUM(V268:V275),"0")</f>
        <v>465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250</v>
      </c>
      <c r="V279" s="308">
        <f>IFERROR(IF(U279="",0,CEILING((U279/$H279),1)*$H279),"")</f>
        <v>255</v>
      </c>
      <c r="W279" s="37">
        <f>IFERROR(IF(V279=0,"",ROUNDUP(V279/H279,0)*0.02175),"")</f>
        <v>0.36974999999999997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16.666666666666668</v>
      </c>
      <c r="V281" s="309">
        <f>IFERROR(V279/H279,"0")+IFERROR(V280/H280,"0")</f>
        <v>17</v>
      </c>
      <c r="W281" s="309">
        <f>IFERROR(IF(W279="",0,W279),"0")+IFERROR(IF(W280="",0,W280),"0")</f>
        <v>0.36974999999999997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250</v>
      </c>
      <c r="V282" s="309">
        <f>IFERROR(SUM(V279:V280),"0")</f>
        <v>255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0</v>
      </c>
      <c r="V396" s="309">
        <f>IFERROR(SUM(V385:V394),"0")</f>
        <v>0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10</v>
      </c>
      <c r="V404" s="308">
        <f t="shared" si="18"/>
        <v>10.56</v>
      </c>
      <c r="W404" s="37">
        <f>IFERROR(IF(V404=0,"",ROUNDUP(V404/H404,0)*0.01196),"")</f>
        <v>2.392E-2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15</v>
      </c>
      <c r="V405" s="308">
        <f t="shared" si="18"/>
        <v>15.84</v>
      </c>
      <c r="W405" s="37">
        <f>IFERROR(IF(V405=0,"",ROUNDUP(V405/H405,0)*0.01196),"")</f>
        <v>3.5880000000000002E-2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4.7348484848484844</v>
      </c>
      <c r="V412" s="309">
        <f>IFERROR(V403/H403,"0")+IFERROR(V404/H404,"0")+IFERROR(V405/H405,"0")+IFERROR(V406/H406,"0")+IFERROR(V407/H407,"0")+IFERROR(V408/H408,"0")+IFERROR(V409/H409,"0")+IFERROR(V410/H410,"0")+IFERROR(V411/H411,"0")</f>
        <v>5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5.9800000000000006E-2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25</v>
      </c>
      <c r="V413" s="309">
        <f>IFERROR(SUM(V403:V411),"0")</f>
        <v>26.4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100</v>
      </c>
      <c r="V433" s="308">
        <f>IFERROR(IF(U433="",0,CEILING((U433/$H433),1)*$H433),"")</f>
        <v>100.74</v>
      </c>
      <c r="W433" s="37">
        <f>IFERROR(IF(V433=0,"",ROUNDUP(V433/H433,0)*0.00753),"")</f>
        <v>0.17319000000000001</v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22.831050228310502</v>
      </c>
      <c r="V434" s="309">
        <f>IFERROR(V432/H432,"0")+IFERROR(V433/H433,"0")</f>
        <v>23</v>
      </c>
      <c r="W434" s="309">
        <f>IFERROR(IF(W432="",0,W432),"0")+IFERROR(IF(W433="",0,W433),"0")</f>
        <v>0.17319000000000001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100</v>
      </c>
      <c r="V435" s="309">
        <f>IFERROR(SUM(V432:V433),"0")</f>
        <v>100.74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4291.1000000000004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4380.4399999999996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4539.0375171708047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4632.8440000000001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9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9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4764.0375171708047</v>
      </c>
      <c r="V445" s="309">
        <f>GrossWeightTotalR+PalletQtyTotalR*25</f>
        <v>4857.8440000000001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514.54968653028004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524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9.9598399999999998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259.20000000000005</v>
      </c>
      <c r="D452" s="47">
        <f>IFERROR(V56*1,"0")+IFERROR(V57*1,"0")+IFERROR(V58*1,"0")</f>
        <v>380.70000000000005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52.2</v>
      </c>
      <c r="F452" s="47">
        <f>IFERROR(V122*1,"0")+IFERROR(V123*1,"0")+IFERROR(V124*1,"0")+IFERROR(V125*1,"0")</f>
        <v>32.4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2700.8</v>
      </c>
      <c r="I452" s="47">
        <f>IFERROR(V231*1,"0")+IFERROR(V232*1,"0")+IFERROR(V233*1,"0")+IFERROR(V234*1,"0")+IFERROR(V235*1,"0")+IFERROR(V236*1,"0")+IFERROR(V237*1,"0")+IFERROR(V241*1,"0")+IFERROR(V242*1,"0")</f>
        <v>43.2</v>
      </c>
      <c r="J452" s="47">
        <f>IFERROR(V247*1,"0")+IFERROR(V248*1,"0")+IFERROR(V252*1,"0")+IFERROR(V253*1,"0")+IFERROR(V254*1,"0")+IFERROR(V258*1,"0")+IFERROR(V262*1,"0")</f>
        <v>64.8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720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26.4</v>
      </c>
      <c r="P452" s="47">
        <f>IFERROR(V422*1,"0")+IFERROR(V423*1,"0")+IFERROR(V427*1,"0")+IFERROR(V428*1,"0")+IFERROR(V432*1,"0")+IFERROR(V433*1,"0")+IFERROR(V437*1,"0")+IFERROR(V438*1,"0")+IFERROR(V439*1,"0")</f>
        <v>100.74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2023-08-16T11:30:28Z</dcterms:modified>
</cp:coreProperties>
</file>