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V372" i="1" s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W343" i="1"/>
  <c r="V343" i="1"/>
  <c r="V348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V340" i="1" s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V227" i="1" s="1"/>
  <c r="U222" i="1"/>
  <c r="U221" i="1"/>
  <c r="W220" i="1"/>
  <c r="V220" i="1"/>
  <c r="M220" i="1"/>
  <c r="V219" i="1"/>
  <c r="W219" i="1" s="1"/>
  <c r="V218" i="1"/>
  <c r="V221" i="1" s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V127" i="1" s="1"/>
  <c r="M122" i="1"/>
  <c r="U119" i="1"/>
  <c r="V118" i="1"/>
  <c r="U118" i="1"/>
  <c r="V117" i="1"/>
  <c r="W117" i="1" s="1"/>
  <c r="W116" i="1"/>
  <c r="V116" i="1"/>
  <c r="V115" i="1"/>
  <c r="W115" i="1" s="1"/>
  <c r="W114" i="1"/>
  <c r="V114" i="1"/>
  <c r="V119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V81" i="1" s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52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W32" i="1" s="1"/>
  <c r="M27" i="1"/>
  <c r="W26" i="1"/>
  <c r="V26" i="1"/>
  <c r="V32" i="1" s="1"/>
  <c r="M26" i="1"/>
  <c r="V24" i="1"/>
  <c r="U24" i="1"/>
  <c r="U442" i="1" s="1"/>
  <c r="V23" i="1"/>
  <c r="U23" i="1"/>
  <c r="W22" i="1"/>
  <c r="W23" i="1" s="1"/>
  <c r="V22" i="1"/>
  <c r="H10" i="1"/>
  <c r="A9" i="1"/>
  <c r="A10" i="1" s="1"/>
  <c r="D7" i="1"/>
  <c r="N6" i="1"/>
  <c r="M2" i="1"/>
  <c r="W80" i="1" l="1"/>
  <c r="W101" i="1"/>
  <c r="W118" i="1"/>
  <c r="F9" i="1"/>
  <c r="F10" i="1"/>
  <c r="U446" i="1"/>
  <c r="V80" i="1"/>
  <c r="V90" i="1"/>
  <c r="V102" i="1"/>
  <c r="V215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47" i="1"/>
  <c r="P452" i="1"/>
  <c r="V424" i="1"/>
  <c r="W422" i="1"/>
  <c r="W424" i="1" s="1"/>
  <c r="W440" i="1"/>
  <c r="H9" i="1"/>
  <c r="V60" i="1"/>
  <c r="V89" i="1"/>
  <c r="V101" i="1"/>
  <c r="V126" i="1"/>
  <c r="H452" i="1"/>
  <c r="V155" i="1"/>
  <c r="W138" i="1"/>
  <c r="W155" i="1" s="1"/>
  <c r="V181" i="1"/>
  <c r="V250" i="1"/>
  <c r="W247" i="1"/>
  <c r="W249" i="1" s="1"/>
  <c r="J452" i="1"/>
  <c r="V307" i="1"/>
  <c r="W304" i="1"/>
  <c r="W306" i="1" s="1"/>
  <c r="V341" i="1"/>
  <c r="W327" i="1"/>
  <c r="W340" i="1" s="1"/>
  <c r="V364" i="1"/>
  <c r="V395" i="1"/>
  <c r="V418" i="1"/>
  <c r="W415" i="1"/>
  <c r="W417" i="1" s="1"/>
  <c r="V425" i="1"/>
  <c r="V434" i="1"/>
  <c r="W432" i="1"/>
  <c r="W434" i="1" s="1"/>
  <c r="E452" i="1"/>
  <c r="J9" i="1"/>
  <c r="V444" i="1"/>
  <c r="B452" i="1"/>
  <c r="V443" i="1"/>
  <c r="V33" i="1"/>
  <c r="V44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W447" i="1" l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<sst xmlns="http://schemas.openxmlformats.org/spreadsheetml/2006/main" count="1743" uniqueCount="721">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</sst>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0.375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450</v>
      </c>
      <c r="V78" s="308">
        <f t="shared" si="2"/>
        <v>450</v>
      </c>
      <c r="W78" s="37">
        <f>IFERROR(IF(V78=0,"",ROUNDUP(V78/H78,0)*0.00937),"")</f>
        <v>0.93699999999999994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100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0.93699999999999994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450</v>
      </c>
      <c r="V81" s="309">
        <f>IFERROR(SUM(V63:V79),"0")</f>
        <v>450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540</v>
      </c>
      <c r="V124" s="308">
        <f>IFERROR(IF(U124="",0,CEILING((U124/$H124),1)*$H124),"")</f>
        <v>540</v>
      </c>
      <c r="W124" s="37">
        <f>IFERROR(IF(V124=0,"",ROUNDUP(V124/H124,0)*0.00753),"")</f>
        <v>1.506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200</v>
      </c>
      <c r="V126" s="309">
        <f>IFERROR(V122/H122,"0")+IFERROR(V123/H123,"0")+IFERROR(V124/H124,"0")+IFERROR(V125/H125,"0")</f>
        <v>200</v>
      </c>
      <c r="W126" s="309">
        <f>IFERROR(IF(W122="",0,W122),"0")+IFERROR(IF(W123="",0,W123),"0")+IFERROR(IF(W124="",0,W124),"0")+IFERROR(IF(W125="",0,W125),"0")</f>
        <v>1.506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540</v>
      </c>
      <c r="V127" s="309">
        <f>IFERROR(SUM(V122:V125),"0")</f>
        <v>540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600</v>
      </c>
      <c r="V192" s="308">
        <f t="shared" si="9"/>
        <v>600</v>
      </c>
      <c r="W192" s="37">
        <f>IFERROR(IF(V192=0,"",ROUNDUP(V192/H192,0)*0.00753),"")</f>
        <v>1.8825000000000001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880</v>
      </c>
      <c r="V194" s="308">
        <f t="shared" si="9"/>
        <v>880.8</v>
      </c>
      <c r="W194" s="37">
        <f>IFERROR(IF(V194=0,"",ROUNDUP(V194/H194,0)*0.00753),"")</f>
        <v>2.7635100000000001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200</v>
      </c>
      <c r="V199" s="308">
        <f t="shared" si="9"/>
        <v>201.6</v>
      </c>
      <c r="W199" s="37">
        <f t="shared" si="10"/>
        <v>0.63251999999999997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640</v>
      </c>
      <c r="V201" s="308">
        <f t="shared" si="9"/>
        <v>640.79999999999995</v>
      </c>
      <c r="W201" s="37">
        <f t="shared" si="10"/>
        <v>2.01051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160</v>
      </c>
      <c r="V205" s="308">
        <f t="shared" si="9"/>
        <v>160.79999999999998</v>
      </c>
      <c r="W205" s="37">
        <f t="shared" si="10"/>
        <v>0.50451000000000001</v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1033.3333333333335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1035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7.7935499999999998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2480</v>
      </c>
      <c r="V207" s="309">
        <f>IFERROR(SUM(V183:V205),"0")</f>
        <v>2484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420.00000000000011</v>
      </c>
      <c r="V247" s="308">
        <f>IFERROR(IF(U247="",0,CEILING((U247/$H247),1)*$H247),"")</f>
        <v>420</v>
      </c>
      <c r="W247" s="37">
        <f>IFERROR(IF(V247=0,"",ROUNDUP(V247/H247,0)*0.00753),"")</f>
        <v>1.8825000000000001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250.00000000000009</v>
      </c>
      <c r="V249" s="309">
        <f>IFERROR(V247/H247,"0")+IFERROR(V248/H248,"0")</f>
        <v>250</v>
      </c>
      <c r="W249" s="309">
        <f>IFERROR(IF(W247="",0,W247),"0")+IFERROR(IF(W248="",0,W248),"0")</f>
        <v>1.8825000000000001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420.00000000000011</v>
      </c>
      <c r="V250" s="309">
        <f>IFERROR(SUM(V247:V248),"0")</f>
        <v>420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1470</v>
      </c>
      <c r="V253" s="308">
        <f>IFERROR(IF(U253="",0,CEILING((U253/$H253),1)*$H253),"")</f>
        <v>1471.68</v>
      </c>
      <c r="W253" s="37">
        <f>IFERROR(IF(V253=0,"",ROUNDUP(V253/H253,0)*0.00753),"")</f>
        <v>4.3975200000000001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630</v>
      </c>
      <c r="V254" s="308">
        <f>IFERROR(IF(U254="",0,CEILING((U254/$H254),1)*$H254),"")</f>
        <v>630</v>
      </c>
      <c r="W254" s="37">
        <f>IFERROR(IF(V254=0,"",ROUNDUP(V254/H254,0)*0.00753),"")</f>
        <v>1.8825000000000001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833.33333333333337</v>
      </c>
      <c r="V255" s="309">
        <f>IFERROR(V252/H252,"0")+IFERROR(V253/H253,"0")+IFERROR(V254/H254,"0")</f>
        <v>834</v>
      </c>
      <c r="W255" s="309">
        <f>IFERROR(IF(W252="",0,W252),"0")+IFERROR(IF(W253="",0,W253),"0")+IFERROR(IF(W254="",0,W254),"0")</f>
        <v>6.2800200000000004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2100</v>
      </c>
      <c r="V256" s="309">
        <f>IFERROR(SUM(V252:V254),"0")</f>
        <v>2101.6800000000003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5300</v>
      </c>
      <c r="V268" s="308">
        <f t="shared" ref="V268:V275" si="13">IFERROR(IF(U268="",0,CEILING((U268/$H268),1)*$H268),"")</f>
        <v>5310</v>
      </c>
      <c r="W268" s="37">
        <f>IFERROR(IF(V268=0,"",ROUNDUP(V268/H268,0)*0.02175),"")</f>
        <v>7.6994999999999996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1000</v>
      </c>
      <c r="V270" s="308">
        <f t="shared" si="13"/>
        <v>1005</v>
      </c>
      <c r="W270" s="37">
        <f>IFERROR(IF(V270=0,"",ROUNDUP(V270/H270,0)*0.02175),"")</f>
        <v>1.4572499999999999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2000</v>
      </c>
      <c r="V272" s="308">
        <f t="shared" si="13"/>
        <v>2010</v>
      </c>
      <c r="W272" s="37">
        <f>IFERROR(IF(V272=0,"",ROUNDUP(V272/H272,0)*0.02175),"")</f>
        <v>2.9144999999999999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553.33333333333337</v>
      </c>
      <c r="V276" s="309">
        <f>IFERROR(V268/H268,"0")+IFERROR(V269/H269,"0")+IFERROR(V270/H270,"0")+IFERROR(V271/H271,"0")+IFERROR(V272/H272,"0")+IFERROR(V273/H273,"0")+IFERROR(V274/H274,"0")+IFERROR(V275/H275,"0")</f>
        <v>555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12.071249999999999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8300</v>
      </c>
      <c r="V277" s="309">
        <f>IFERROR(SUM(V268:V275),"0")</f>
        <v>8325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2000</v>
      </c>
      <c r="V279" s="308">
        <f>IFERROR(IF(U279="",0,CEILING((U279/$H279),1)*$H279),"")</f>
        <v>2010</v>
      </c>
      <c r="W279" s="37">
        <f>IFERROR(IF(V279=0,"",ROUNDUP(V279/H279,0)*0.02175),"")</f>
        <v>2.9144999999999999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133.33333333333334</v>
      </c>
      <c r="V281" s="309">
        <f>IFERROR(V279/H279,"0")+IFERROR(V280/H280,"0")</f>
        <v>134</v>
      </c>
      <c r="W281" s="309">
        <f>IFERROR(IF(W279="",0,W279),"0")+IFERROR(IF(W280="",0,W280),"0")</f>
        <v>2.9144999999999999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2000</v>
      </c>
      <c r="V282" s="309">
        <f>IFERROR(SUM(V279:V280),"0")</f>
        <v>2010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350</v>
      </c>
      <c r="V385" s="308">
        <f t="shared" ref="V385:V394" si="17">IFERROR(IF(U385="",0,CEILING((U385/$H385),1)*$H385),"")</f>
        <v>353.76</v>
      </c>
      <c r="W385" s="37">
        <f>IFERROR(IF(V385=0,"",ROUNDUP(V385/H385,0)*0.01196),"")</f>
        <v>0.80132000000000003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450</v>
      </c>
      <c r="V386" s="308">
        <f t="shared" si="17"/>
        <v>454.08000000000004</v>
      </c>
      <c r="W386" s="37">
        <f>IFERROR(IF(V386=0,"",ROUNDUP(V386/H386,0)*0.01196),"")</f>
        <v>1.0285599999999999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450</v>
      </c>
      <c r="V388" s="308">
        <f t="shared" si="17"/>
        <v>454.08000000000004</v>
      </c>
      <c r="W388" s="37">
        <f>IFERROR(IF(V388=0,"",ROUNDUP(V388/H388,0)*0.01196),"")</f>
        <v>1.0285599999999999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236.74242424242422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239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2.8584399999999999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1250</v>
      </c>
      <c r="V396" s="309">
        <f>IFERROR(SUM(V385:V394),"0")</f>
        <v>1261.92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17540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17592.599999999999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18725.460606060609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18780.618000000002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33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33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19550.460606060609</v>
      </c>
      <c r="V445" s="309">
        <f>GrossWeightTotalR+PalletQtyTotalR*25</f>
        <v>19605.618000000002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3340.075757575758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3347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36.243259999999999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450</v>
      </c>
      <c r="F452" s="47">
        <f>IFERROR(V122*1,"0")+IFERROR(V123*1,"0")+IFERROR(V124*1,"0")+IFERROR(V125*1,"0")</f>
        <v>540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2484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2521.6800000000003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10335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1261.92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2023-08-16T11:16:43Z</dcterms:modified>
</cp:coreProperties>
</file>