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V282" i="1" s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V127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V90" i="1" s="1"/>
  <c r="V85" i="1"/>
  <c r="W85" i="1" s="1"/>
  <c r="M85" i="1"/>
  <c r="W84" i="1"/>
  <c r="V84" i="1"/>
  <c r="V83" i="1"/>
  <c r="W83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V66" i="1"/>
  <c r="V80" i="1" s="1"/>
  <c r="M66" i="1"/>
  <c r="V65" i="1"/>
  <c r="W65" i="1" s="1"/>
  <c r="M65" i="1"/>
  <c r="V64" i="1"/>
  <c r="W64" i="1" s="1"/>
  <c r="M64" i="1"/>
  <c r="W63" i="1"/>
  <c r="V63" i="1"/>
  <c r="V81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42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46" i="1" s="1"/>
  <c r="V22" i="1"/>
  <c r="H10" i="1"/>
  <c r="A9" i="1"/>
  <c r="A10" i="1" s="1"/>
  <c r="D7" i="1"/>
  <c r="N6" i="1"/>
  <c r="M2" i="1"/>
  <c r="F9" i="1" l="1"/>
  <c r="H9" i="1"/>
  <c r="F10" i="1"/>
  <c r="W52" i="1"/>
  <c r="W101" i="1"/>
  <c r="V102" i="1"/>
  <c r="V119" i="1"/>
  <c r="L452" i="1"/>
  <c r="W297" i="1"/>
  <c r="W301" i="1" s="1"/>
  <c r="V301" i="1"/>
  <c r="W347" i="1"/>
  <c r="W35" i="1"/>
  <c r="W37" i="1" s="1"/>
  <c r="V60" i="1"/>
  <c r="W66" i="1"/>
  <c r="W80" i="1" s="1"/>
  <c r="W86" i="1"/>
  <c r="W89" i="1" s="1"/>
  <c r="V89" i="1"/>
  <c r="V101" i="1"/>
  <c r="W114" i="1"/>
  <c r="W118" i="1" s="1"/>
  <c r="W124" i="1"/>
  <c r="V126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W269" i="1"/>
  <c r="V277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34" i="1"/>
  <c r="W432" i="1"/>
  <c r="W434" i="1" s="1"/>
  <c r="E452" i="1"/>
  <c r="W288" i="1"/>
  <c r="W289" i="1" s="1"/>
  <c r="V289" i="1"/>
  <c r="V290" i="1"/>
  <c r="V38" i="1"/>
  <c r="J9" i="1"/>
  <c r="V444" i="1"/>
  <c r="B452" i="1"/>
  <c r="V443" i="1"/>
  <c r="V33" i="1"/>
  <c r="V442" i="1" s="1"/>
  <c r="D452" i="1"/>
  <c r="V59" i="1"/>
  <c r="V446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W280" i="1"/>
  <c r="W281" i="1" s="1"/>
  <c r="V281" i="1"/>
  <c r="V372" i="1"/>
  <c r="P452" i="1"/>
  <c r="V424" i="1"/>
  <c r="W422" i="1"/>
  <c r="W424" i="1" s="1"/>
  <c r="W440" i="1"/>
  <c r="W22" i="1"/>
  <c r="W23" i="1" s="1"/>
  <c r="W26" i="1"/>
  <c r="W32" i="1" s="1"/>
  <c r="C452" i="1"/>
  <c r="W56" i="1"/>
  <c r="W59" i="1" s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V445" i="1" l="1"/>
  <c r="W447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<sst xmlns="http://schemas.openxmlformats.org/spreadsheetml/2006/main" count="1744" uniqueCount="722">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</sst>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0.58333333333333337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12</v>
      </c>
      <c r="V70" s="308">
        <f t="shared" si="2"/>
        <v>12</v>
      </c>
      <c r="W70" s="37">
        <f t="shared" si="3"/>
        <v>2.811E-2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22.5</v>
      </c>
      <c r="V78" s="308">
        <f t="shared" si="2"/>
        <v>22.5</v>
      </c>
      <c r="W78" s="37">
        <f>IFERROR(IF(V78=0,"",ROUNDUP(V78/H78,0)*0.00937),"")</f>
        <v>4.6850000000000003E-2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7.4959999999999999E-2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34.5</v>
      </c>
      <c r="V81" s="309">
        <f>IFERROR(SUM(V63:V79),"0")</f>
        <v>34.5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250</v>
      </c>
      <c r="V104" s="308">
        <f t="shared" ref="V104:V110" si="6">IFERROR(IF(U104="",0,CEILING((U104/$H104),1)*$H104),"")</f>
        <v>251.1</v>
      </c>
      <c r="W104" s="37">
        <f>IFERROR(IF(V104=0,"",ROUNDUP(V104/H104,0)*0.02175),"")</f>
        <v>0.6742499999999999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135</v>
      </c>
      <c r="V107" s="308">
        <f t="shared" si="6"/>
        <v>135</v>
      </c>
      <c r="W107" s="37">
        <f>IFERROR(IF(V107=0,"",ROUNDUP(V107/H107,0)*0.00753),"")</f>
        <v>0.3765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80.864197530864203</v>
      </c>
      <c r="V111" s="309">
        <f>IFERROR(V104/H104,"0")+IFERROR(V105/H105,"0")+IFERROR(V106/H106,"0")+IFERROR(V107/H107,"0")+IFERROR(V108/H108,"0")+IFERROR(V109/H109,"0")+IFERROR(V110/H110,"0")</f>
        <v>81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1.0507499999999999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385</v>
      </c>
      <c r="V112" s="309">
        <f>IFERROR(SUM(V104:V110),"0")</f>
        <v>386.1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75</v>
      </c>
      <c r="V165" s="308">
        <f t="shared" si="8"/>
        <v>75.600000000000009</v>
      </c>
      <c r="W165" s="37">
        <f>IFERROR(IF(V165=0,"",ROUNDUP(V165/H165,0)*0.00753),"")</f>
        <v>0.13553999999999999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17.857142857142858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18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0.13553999999999999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75</v>
      </c>
      <c r="V181" s="309">
        <f>IFERROR(SUM(V164:V179),"0")</f>
        <v>75.600000000000009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200</v>
      </c>
      <c r="V184" s="308">
        <f t="shared" si="9"/>
        <v>202.5</v>
      </c>
      <c r="W184" s="37">
        <f>IFERROR(IF(V184=0,"",ROUNDUP(V184/H184,0)*0.02175),"")</f>
        <v>0.54374999999999996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400</v>
      </c>
      <c r="V192" s="308">
        <f t="shared" si="9"/>
        <v>400.8</v>
      </c>
      <c r="W192" s="37">
        <f>IFERROR(IF(V192=0,"",ROUNDUP(V192/H192,0)*0.00753),"")</f>
        <v>1.2575100000000001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400</v>
      </c>
      <c r="V194" s="308">
        <f t="shared" si="9"/>
        <v>400.8</v>
      </c>
      <c r="W194" s="37">
        <f>IFERROR(IF(V194=0,"",ROUNDUP(V194/H194,0)*0.00753),"")</f>
        <v>1.2575100000000001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358.02469135802471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359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3.05877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1000</v>
      </c>
      <c r="V207" s="309">
        <f>IFERROR(SUM(V183:V205),"0")</f>
        <v>1004.0999999999999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1100</v>
      </c>
      <c r="V272" s="308">
        <f t="shared" si="13"/>
        <v>1110</v>
      </c>
      <c r="W272" s="37">
        <f>IFERROR(IF(V272=0,"",ROUNDUP(V272/H272,0)*0.02175),"")</f>
        <v>1.6094999999999999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40</v>
      </c>
      <c r="V274" s="308">
        <f t="shared" si="13"/>
        <v>40</v>
      </c>
      <c r="W274" s="37">
        <f>IFERROR(IF(V274=0,"",ROUNDUP(V274/H274,0)*0.00937),"")</f>
        <v>7.4959999999999999E-2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81.333333333333329</v>
      </c>
      <c r="V276" s="309">
        <f>IFERROR(V268/H268,"0")+IFERROR(V269/H269,"0")+IFERROR(V270/H270,"0")+IFERROR(V271/H271,"0")+IFERROR(V272/H272,"0")+IFERROR(V273/H273,"0")+IFERROR(V274/H274,"0")+IFERROR(V275/H275,"0")</f>
        <v>82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1.6844599999999998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1140</v>
      </c>
      <c r="V277" s="309">
        <f>IFERROR(SUM(V268:V275),"0")</f>
        <v>1150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2800</v>
      </c>
      <c r="V279" s="308">
        <f>IFERROR(IF(U279="",0,CEILING((U279/$H279),1)*$H279),"")</f>
        <v>2805</v>
      </c>
      <c r="W279" s="37">
        <f>IFERROR(IF(V279=0,"",ROUNDUP(V279/H279,0)*0.02175),"")</f>
        <v>4.0672499999999996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186.66666666666666</v>
      </c>
      <c r="V281" s="309">
        <f>IFERROR(V279/H279,"0")+IFERROR(V280/H280,"0")</f>
        <v>187</v>
      </c>
      <c r="W281" s="309">
        <f>IFERROR(IF(W279="",0,W279),"0")+IFERROR(IF(W280="",0,W280),"0")</f>
        <v>4.0672499999999996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2800</v>
      </c>
      <c r="V282" s="309">
        <f>IFERROR(SUM(V279:V280),"0")</f>
        <v>2805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1600</v>
      </c>
      <c r="V386" s="308">
        <f t="shared" si="17"/>
        <v>1605.1200000000001</v>
      </c>
      <c r="W386" s="37">
        <f>IFERROR(IF(V386=0,"",ROUNDUP(V386/H386,0)*0.01196),"")</f>
        <v>3.63584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300</v>
      </c>
      <c r="V387" s="308">
        <f t="shared" si="17"/>
        <v>300.96000000000004</v>
      </c>
      <c r="W387" s="37">
        <f>IFERROR(IF(V387=0,"",ROUNDUP(V387/H387,0)*0.01196),"")</f>
        <v>0.68171999999999999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359.84848484848482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361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4.3175600000000003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1900</v>
      </c>
      <c r="V396" s="309">
        <f>IFERROR(SUM(V385:V394),"0")</f>
        <v>1906.0800000000002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300</v>
      </c>
      <c r="V398" s="308">
        <f>IFERROR(IF(U398="",0,CEILING((U398/$H398),1)*$H398),"")</f>
        <v>300.96000000000004</v>
      </c>
      <c r="W398" s="37">
        <f>IFERROR(IF(V398=0,"",ROUNDUP(V398/H398,0)*0.01196),"")</f>
        <v>0.68171999999999999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56.818181818181813</v>
      </c>
      <c r="V400" s="309">
        <f>IFERROR(V398/H398,"0")+IFERROR(V399/H399,"0")</f>
        <v>57.000000000000007</v>
      </c>
      <c r="W400" s="309">
        <f>IFERROR(IF(W398="",0,W398),"0")+IFERROR(IF(W399="",0,W399),"0")</f>
        <v>0.68171999999999999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300</v>
      </c>
      <c r="V401" s="309">
        <f>IFERROR(SUM(V398:V399),"0")</f>
        <v>300.96000000000004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50</v>
      </c>
      <c r="V403" s="308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600</v>
      </c>
      <c r="V405" s="308">
        <f t="shared" si="18"/>
        <v>601.92000000000007</v>
      </c>
      <c r="W405" s="37">
        <f>IFERROR(IF(V405=0,"",ROUNDUP(V405/H405,0)*0.01196),"")</f>
        <v>1.36344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123.10606060606059</v>
      </c>
      <c r="V412" s="309">
        <f>IFERROR(V403/H403,"0")+IFERROR(V404/H404,"0")+IFERROR(V405/H405,"0")+IFERROR(V406/H406,"0")+IFERROR(V407/H407,"0")+IFERROR(V408/H408,"0")+IFERROR(V409/H409,"0")+IFERROR(V410/H410,"0")+IFERROR(V411/H411,"0")</f>
        <v>124.00000000000001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1.4830399999999999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650</v>
      </c>
      <c r="V413" s="309">
        <f>IFERROR(SUM(V403:V411),"0")</f>
        <v>654.72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450</v>
      </c>
      <c r="V437" s="308">
        <f>IFERROR(IF(U437="",0,CEILING((U437/$H437),1)*$H437),"")</f>
        <v>452.4</v>
      </c>
      <c r="W437" s="37">
        <f>IFERROR(IF(V437=0,"",ROUNDUP(V437/H437,0)*0.02175),"")</f>
        <v>1.2614999999999998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57.692307692307693</v>
      </c>
      <c r="V440" s="309">
        <f>IFERROR(V437/H437,"0")+IFERROR(V438/H438,"0")+IFERROR(V439/H439,"0")</f>
        <v>58</v>
      </c>
      <c r="W440" s="309">
        <f>IFERROR(IF(W437="",0,W437),"0")+IFERROR(IF(W438="",0,W438),"0")+IFERROR(IF(W439="",0,W439),"0")</f>
        <v>1.2614999999999998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450</v>
      </c>
      <c r="V441" s="309">
        <f>IFERROR(SUM(V437:V439),"0")</f>
        <v>452.4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8734.5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8769.4599999999991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9205.8513523513502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9242.6859999999979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16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16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9605.8513523513502</v>
      </c>
      <c r="V445" s="309">
        <f>GrossWeightTotalR+PalletQtyTotalR*25</f>
        <v>9642.6859999999979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1330.2110667110665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1335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17.815550000000002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420.6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1079.7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3955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2861.76</v>
      </c>
      <c r="P452" s="47">
        <f>IFERROR(V422*1,"0")+IFERROR(V423*1,"0")+IFERROR(V427*1,"0")+IFERROR(V428*1,"0")+IFERROR(V432*1,"0")+IFERROR(V433*1,"0")+IFERROR(V437*1,"0")+IFERROR(V438*1,"0")+IFERROR(V439*1,"0")</f>
        <v>452.4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2023-08-17T11:22:30Z</dcterms:modified>
</cp:coreProperties>
</file>