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V290" i="1" s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V111" i="1" s="1"/>
  <c r="M106" i="1"/>
  <c r="V105" i="1"/>
  <c r="W105" i="1" s="1"/>
  <c r="M105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W101" i="1" s="1"/>
  <c r="V92" i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81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42" i="1" s="1"/>
  <c r="U23" i="1"/>
  <c r="W22" i="1"/>
  <c r="W23" i="1" s="1"/>
  <c r="V22" i="1"/>
  <c r="V23" i="1" s="1"/>
  <c r="H10" i="1"/>
  <c r="A9" i="1"/>
  <c r="J9" i="1" s="1"/>
  <c r="D7" i="1"/>
  <c r="N6" i="1"/>
  <c r="M2" i="1"/>
  <c r="W281" i="1" l="1"/>
  <c r="W126" i="1"/>
  <c r="W32" i="1"/>
  <c r="W59" i="1"/>
  <c r="V127" i="1"/>
  <c r="W280" i="1"/>
  <c r="V281" i="1"/>
  <c r="L452" i="1"/>
  <c r="W297" i="1"/>
  <c r="W301" i="1" s="1"/>
  <c r="V301" i="1"/>
  <c r="F9" i="1"/>
  <c r="F10" i="1"/>
  <c r="U446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W106" i="1"/>
  <c r="V119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W269" i="1"/>
  <c r="V277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E452" i="1"/>
  <c r="V282" i="1"/>
  <c r="H9" i="1"/>
  <c r="W35" i="1"/>
  <c r="W37" i="1" s="1"/>
  <c r="V38" i="1"/>
  <c r="V442" i="1" s="1"/>
  <c r="V42" i="1"/>
  <c r="V46" i="1"/>
  <c r="V52" i="1"/>
  <c r="V446" i="1" s="1"/>
  <c r="V60" i="1"/>
  <c r="V89" i="1"/>
  <c r="V101" i="1"/>
  <c r="W114" i="1"/>
  <c r="W118" i="1" s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A10" i="1"/>
  <c r="W288" i="1"/>
  <c r="W289" i="1" s="1"/>
  <c r="V289" i="1"/>
  <c r="V372" i="1"/>
  <c r="P452" i="1"/>
  <c r="V424" i="1"/>
  <c r="W422" i="1"/>
  <c r="W424" i="1" s="1"/>
  <c r="V444" i="1"/>
  <c r="B452" i="1"/>
  <c r="V443" i="1"/>
  <c r="D452" i="1"/>
  <c r="V59" i="1"/>
  <c r="W104" i="1"/>
  <c r="W111" i="1" s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<sst xmlns="http://schemas.openxmlformats.org/spreadsheetml/2006/main" count="1744" uniqueCount="722">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</sst>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0.58333333333333337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159.6</v>
      </c>
      <c r="V27" s="308">
        <f t="shared" si="0"/>
        <v>161.28</v>
      </c>
      <c r="W27" s="37">
        <f t="shared" si="1"/>
        <v>0.48192000000000002</v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176.4</v>
      </c>
      <c r="V31" s="308">
        <f t="shared" si="0"/>
        <v>176.4</v>
      </c>
      <c r="W31" s="37">
        <f t="shared" si="1"/>
        <v>0.52710000000000001</v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133.33333333333331</v>
      </c>
      <c r="V32" s="309">
        <f>IFERROR(V26/H26,"0")+IFERROR(V27/H27,"0")+IFERROR(V28/H28,"0")+IFERROR(V29/H29,"0")+IFERROR(V30/H30,"0")+IFERROR(V31/H31,"0")</f>
        <v>134</v>
      </c>
      <c r="W32" s="309">
        <f>IFERROR(IF(W26="",0,W26),"0")+IFERROR(IF(W27="",0,W27),"0")+IFERROR(IF(W28="",0,W28),"0")+IFERROR(IF(W29="",0,W29),"0")+IFERROR(IF(W30="",0,W30),"0")+IFERROR(IF(W31="",0,W31),"0")</f>
        <v>1.00902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336</v>
      </c>
      <c r="V33" s="309">
        <f>IFERROR(SUM(V26:V31),"0")</f>
        <v>337.68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130</v>
      </c>
      <c r="V56" s="308">
        <f>IFERROR(IF(U56="",0,CEILING((U56/$H56),1)*$H56),"")</f>
        <v>140.4</v>
      </c>
      <c r="W56" s="37">
        <f>IFERROR(IF(V56=0,"",ROUNDUP(V56/H56,0)*0.02175),"")</f>
        <v>0.28275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12.037037037037036</v>
      </c>
      <c r="V59" s="309">
        <f>IFERROR(V56/H56,"0")+IFERROR(V57/H57,"0")+IFERROR(V58/H58,"0")</f>
        <v>13</v>
      </c>
      <c r="W59" s="309">
        <f>IFERROR(IF(W56="",0,W56),"0")+IFERROR(IF(W57="",0,W57),"0")+IFERROR(IF(W58="",0,W58),"0")</f>
        <v>0.28275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130</v>
      </c>
      <c r="V60" s="309">
        <f>IFERROR(SUM(V56:V58),"0")</f>
        <v>140.4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240</v>
      </c>
      <c r="V104" s="308">
        <f t="shared" ref="V104:V110" si="6">IFERROR(IF(U104="",0,CEILING((U104/$H104),1)*$H104),"")</f>
        <v>243</v>
      </c>
      <c r="W104" s="37">
        <f>IFERROR(IF(V104=0,"",ROUNDUP(V104/H104,0)*0.02175),"")</f>
        <v>0.65249999999999997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40</v>
      </c>
      <c r="V105" s="308">
        <f t="shared" si="6"/>
        <v>40.5</v>
      </c>
      <c r="W105" s="37">
        <f>IFERROR(IF(V105=0,"",ROUNDUP(V105/H105,0)*0.02175),"")</f>
        <v>0.10874999999999999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34.567901234567898</v>
      </c>
      <c r="V111" s="309">
        <f>IFERROR(V104/H104,"0")+IFERROR(V105/H105,"0")+IFERROR(V106/H106,"0")+IFERROR(V107/H107,"0")+IFERROR(V108/H108,"0")+IFERROR(V109/H109,"0")+IFERROR(V110/H110,"0")</f>
        <v>35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0.76124999999999998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280</v>
      </c>
      <c r="V112" s="309">
        <f>IFERROR(SUM(V104:V110),"0")</f>
        <v>283.5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280</v>
      </c>
      <c r="V115" s="308">
        <f>IFERROR(IF(U115="",0,CEILING((U115/$H115),1)*$H115),"")</f>
        <v>283.5</v>
      </c>
      <c r="W115" s="37">
        <f>IFERROR(IF(V115=0,"",ROUNDUP(V115/H115,0)*0.02175),"")</f>
        <v>0.76124999999999998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34.567901234567906</v>
      </c>
      <c r="V118" s="309">
        <f>IFERROR(V114/H114,"0")+IFERROR(V115/H115,"0")+IFERROR(V116/H116,"0")+IFERROR(V117/H117,"0")</f>
        <v>35</v>
      </c>
      <c r="W118" s="309">
        <f>IFERROR(IF(W114="",0,W114),"0")+IFERROR(IF(W115="",0,W115),"0")+IFERROR(IF(W116="",0,W116),"0")+IFERROR(IF(W117="",0,W117),"0")</f>
        <v>0.76124999999999998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280</v>
      </c>
      <c r="V119" s="309">
        <f>IFERROR(SUM(V114:V117),"0")</f>
        <v>283.5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22.5</v>
      </c>
      <c r="V124" s="308">
        <f>IFERROR(IF(U124="",0,CEILING((U124/$H124),1)*$H124),"")</f>
        <v>24.3</v>
      </c>
      <c r="W124" s="37">
        <f>IFERROR(IF(V124=0,"",ROUNDUP(V124/H124,0)*0.00753),"")</f>
        <v>6.7769999999999997E-2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8.3333333333333321</v>
      </c>
      <c r="V126" s="309">
        <f>IFERROR(V122/H122,"0")+IFERROR(V123/H123,"0")+IFERROR(V124/H124,"0")+IFERROR(V125/H125,"0")</f>
        <v>9</v>
      </c>
      <c r="W126" s="309">
        <f>IFERROR(IF(W122="",0,W122),"0")+IFERROR(IF(W123="",0,W123),"0")+IFERROR(IF(W124="",0,W124),"0")+IFERROR(IF(W125="",0,W125),"0")</f>
        <v>6.7769999999999997E-2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22.5</v>
      </c>
      <c r="V127" s="309">
        <f>IFERROR(SUM(V122:V125),"0")</f>
        <v>24.3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100</v>
      </c>
      <c r="V165" s="308">
        <f t="shared" si="8"/>
        <v>100.80000000000001</v>
      </c>
      <c r="W165" s="37">
        <f>IFERROR(IF(V165=0,"",ROUNDUP(V165/H165,0)*0.00753),"")</f>
        <v>0.18071999999999999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23.80952380952381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24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0.18071999999999999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100</v>
      </c>
      <c r="V181" s="309">
        <f>IFERROR(SUM(V164:V179),"0")</f>
        <v>100.80000000000001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270</v>
      </c>
      <c r="V189" s="308">
        <f t="shared" si="9"/>
        <v>272</v>
      </c>
      <c r="W189" s="37">
        <f>IFERROR(IF(V189=0,"",ROUNDUP(V189/H189,0)*0.01196),"")</f>
        <v>0.81328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420</v>
      </c>
      <c r="V190" s="308">
        <f t="shared" si="9"/>
        <v>421.2</v>
      </c>
      <c r="W190" s="37">
        <f>IFERROR(IF(V190=0,"",ROUNDUP(V190/H190,0)*0.02175),"")</f>
        <v>1.1744999999999999</v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220</v>
      </c>
      <c r="V202" s="308">
        <f t="shared" si="9"/>
        <v>220.79999999999998</v>
      </c>
      <c r="W202" s="37">
        <f t="shared" si="10"/>
        <v>0.69276000000000004</v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96</v>
      </c>
      <c r="V204" s="308">
        <f t="shared" si="9"/>
        <v>96</v>
      </c>
      <c r="W204" s="37">
        <f t="shared" si="10"/>
        <v>0.30120000000000002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253.0128205128205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254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2.9817399999999998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1006</v>
      </c>
      <c r="V207" s="309">
        <f>IFERROR(SUM(V183:V205),"0")</f>
        <v>1010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20.399999999999999</v>
      </c>
      <c r="V220" s="308">
        <f>IFERROR(IF(U220="",0,CEILING((U220/$H220),1)*$H220),"")</f>
        <v>20.399999999999999</v>
      </c>
      <c r="W220" s="37">
        <f>IFERROR(IF(V220=0,"",ROUNDUP(V220/H220,0)*0.00753),"")</f>
        <v>6.0240000000000002E-2</v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8</v>
      </c>
      <c r="V221" s="309">
        <f>IFERROR(V218/H218,"0")+IFERROR(V219/H219,"0")+IFERROR(V220/H220,"0")</f>
        <v>8</v>
      </c>
      <c r="W221" s="309">
        <f>IFERROR(IF(W218="",0,W218),"0")+IFERROR(IF(W219="",0,W219),"0")+IFERROR(IF(W220="",0,W220),"0")</f>
        <v>6.0240000000000002E-2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20.399999999999999</v>
      </c>
      <c r="V222" s="309">
        <f>IFERROR(SUM(V218:V220),"0")</f>
        <v>20.399999999999999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21</v>
      </c>
      <c r="V253" s="308">
        <f>IFERROR(IF(U253="",0,CEILING((U253/$H253),1)*$H253),"")</f>
        <v>22.68</v>
      </c>
      <c r="W253" s="37">
        <f>IFERROR(IF(V253=0,"",ROUNDUP(V253/H253,0)*0.00753),"")</f>
        <v>6.7769999999999997E-2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8.3333333333333339</v>
      </c>
      <c r="V255" s="309">
        <f>IFERROR(V252/H252,"0")+IFERROR(V253/H253,"0")+IFERROR(V254/H254,"0")</f>
        <v>9</v>
      </c>
      <c r="W255" s="309">
        <f>IFERROR(IF(W252="",0,W252),"0")+IFERROR(IF(W253="",0,W253),"0")+IFERROR(IF(W254="",0,W254),"0")</f>
        <v>6.7769999999999997E-2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21</v>
      </c>
      <c r="V256" s="309">
        <f>IFERROR(SUM(V252:V254),"0")</f>
        <v>22.68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1800</v>
      </c>
      <c r="V272" s="308">
        <f t="shared" si="13"/>
        <v>1800</v>
      </c>
      <c r="W272" s="37">
        <f>IFERROR(IF(V272=0,"",ROUNDUP(V272/H272,0)*0.02175),"")</f>
        <v>2.61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75</v>
      </c>
      <c r="V274" s="308">
        <f t="shared" si="13"/>
        <v>75</v>
      </c>
      <c r="W274" s="37">
        <f>IFERROR(IF(V274=0,"",ROUNDUP(V274/H274,0)*0.00937),"")</f>
        <v>0.14055000000000001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135</v>
      </c>
      <c r="V276" s="309">
        <f>IFERROR(V268/H268,"0")+IFERROR(V269/H269,"0")+IFERROR(V270/H270,"0")+IFERROR(V271/H271,"0")+IFERROR(V272/H272,"0")+IFERROR(V273/H273,"0")+IFERROR(V274/H274,"0")+IFERROR(V275/H275,"0")</f>
        <v>135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2.7505500000000001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1875</v>
      </c>
      <c r="V277" s="309">
        <f>IFERROR(SUM(V268:V275),"0")</f>
        <v>1875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90</v>
      </c>
      <c r="V304" s="308">
        <f>IFERROR(IF(U304="",0,CEILING((U304/$H304),1)*$H304),"")</f>
        <v>91.98</v>
      </c>
      <c r="W304" s="37">
        <f>IFERROR(IF(V304=0,"",ROUNDUP(V304/H304,0)*0.00753),"")</f>
        <v>0.15812999999999999</v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20.547945205479454</v>
      </c>
      <c r="V306" s="309">
        <f>IFERROR(V304/H304,"0")+IFERROR(V305/H305,"0")</f>
        <v>21</v>
      </c>
      <c r="W306" s="309">
        <f>IFERROR(IF(W304="",0,W304),"0")+IFERROR(IF(W305="",0,W305),"0")</f>
        <v>0.15812999999999999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90</v>
      </c>
      <c r="V307" s="309">
        <f>IFERROR(SUM(V304:V305),"0")</f>
        <v>91.98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800</v>
      </c>
      <c r="V309" s="308">
        <f>IFERROR(IF(U309="",0,CEILING((U309/$H309),1)*$H309),"")</f>
        <v>803.4</v>
      </c>
      <c r="W309" s="37">
        <f>IFERROR(IF(V309=0,"",ROUNDUP(V309/H309,0)*0.02175),"")</f>
        <v>2.2402499999999996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102.56410256410257</v>
      </c>
      <c r="V313" s="309">
        <f>IFERROR(V309/H309,"0")+IFERROR(V310/H310,"0")+IFERROR(V311/H311,"0")+IFERROR(V312/H312,"0")</f>
        <v>103</v>
      </c>
      <c r="W313" s="309">
        <f>IFERROR(IF(W309="",0,W309),"0")+IFERROR(IF(W310="",0,W310),"0")+IFERROR(IF(W311="",0,W311),"0")+IFERROR(IF(W312="",0,W312),"0")</f>
        <v>2.2402499999999996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800</v>
      </c>
      <c r="V314" s="309">
        <f>IFERROR(SUM(V309:V312),"0")</f>
        <v>803.4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80</v>
      </c>
      <c r="V329" s="308">
        <f t="shared" si="14"/>
        <v>84</v>
      </c>
      <c r="W329" s="37">
        <f>IFERROR(IF(V329=0,"",ROUNDUP(V329/H329,0)*0.00753),"")</f>
        <v>0.15060000000000001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400</v>
      </c>
      <c r="V331" s="308">
        <f t="shared" si="14"/>
        <v>403.20000000000005</v>
      </c>
      <c r="W331" s="37">
        <f>IFERROR(IF(V331=0,"",ROUNDUP(V331/H331,0)*0.00753),"")</f>
        <v>0.72287999999999997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115.5</v>
      </c>
      <c r="V335" s="308">
        <f t="shared" si="14"/>
        <v>115.5</v>
      </c>
      <c r="W335" s="37">
        <f t="shared" si="15"/>
        <v>0.27610000000000001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80.5</v>
      </c>
      <c r="V339" s="308">
        <f t="shared" si="14"/>
        <v>81.900000000000006</v>
      </c>
      <c r="W339" s="37">
        <f t="shared" si="15"/>
        <v>0.19578000000000001</v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207.61904761904759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210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1.3453600000000001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676</v>
      </c>
      <c r="V341" s="309">
        <f>IFERROR(SUM(V327:V339),"0")</f>
        <v>684.6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133</v>
      </c>
      <c r="V368" s="308">
        <f t="shared" si="16"/>
        <v>134.4</v>
      </c>
      <c r="W368" s="37">
        <f>IFERROR(IF(V368=0,"",ROUNDUP(V368/H368,0)*0.00502),"")</f>
        <v>0.32128000000000001</v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63.333333333333329</v>
      </c>
      <c r="V372" s="309">
        <f>IFERROR(V366/H366,"0")+IFERROR(V367/H367,"0")+IFERROR(V368/H368,"0")+IFERROR(V369/H369,"0")+IFERROR(V370/H370,"0")+IFERROR(V371/H371,"0")</f>
        <v>64</v>
      </c>
      <c r="W372" s="309">
        <f>IFERROR(IF(W366="",0,W366),"0")+IFERROR(IF(W367="",0,W367),"0")+IFERROR(IF(W368="",0,W368),"0")+IFERROR(IF(W369="",0,W369),"0")+IFERROR(IF(W370="",0,W370),"0")+IFERROR(IF(W371="",0,W371),"0")</f>
        <v>0.32128000000000001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133</v>
      </c>
      <c r="V373" s="309">
        <f>IFERROR(SUM(V366:V371),"0")</f>
        <v>134.4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300</v>
      </c>
      <c r="V386" s="308">
        <f t="shared" si="17"/>
        <v>300.96000000000004</v>
      </c>
      <c r="W386" s="37">
        <f>IFERROR(IF(V386=0,"",ROUNDUP(V386/H386,0)*0.01196),"")</f>
        <v>0.68171999999999999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130</v>
      </c>
      <c r="V387" s="308">
        <f t="shared" si="17"/>
        <v>132</v>
      </c>
      <c r="W387" s="37">
        <f>IFERROR(IF(V387=0,"",ROUNDUP(V387/H387,0)*0.01196),"")</f>
        <v>0.29899999999999999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750</v>
      </c>
      <c r="V388" s="308">
        <f t="shared" si="17"/>
        <v>755.04000000000008</v>
      </c>
      <c r="W388" s="37">
        <f>IFERROR(IF(V388=0,"",ROUNDUP(V388/H388,0)*0.01196),"")</f>
        <v>1.71028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223.48484848484847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225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2.6909999999999998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1180</v>
      </c>
      <c r="V396" s="309">
        <f>IFERROR(SUM(V385:V394),"0")</f>
        <v>1188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280</v>
      </c>
      <c r="V398" s="308">
        <f>IFERROR(IF(U398="",0,CEILING((U398/$H398),1)*$H398),"")</f>
        <v>285.12</v>
      </c>
      <c r="W398" s="37">
        <f>IFERROR(IF(V398=0,"",ROUNDUP(V398/H398,0)*0.01196),"")</f>
        <v>0.64583999999999997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53.030303030303031</v>
      </c>
      <c r="V400" s="309">
        <f>IFERROR(V398/H398,"0")+IFERROR(V399/H399,"0")</f>
        <v>54</v>
      </c>
      <c r="W400" s="309">
        <f>IFERROR(IF(W398="",0,W398),"0")+IFERROR(IF(W399="",0,W399),"0")</f>
        <v>0.64583999999999997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280</v>
      </c>
      <c r="V401" s="309">
        <f>IFERROR(SUM(V398:V399),"0")</f>
        <v>285.12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350</v>
      </c>
      <c r="V404" s="308">
        <f t="shared" si="18"/>
        <v>353.76</v>
      </c>
      <c r="W404" s="37">
        <f>IFERROR(IF(V404=0,"",ROUNDUP(V404/H404,0)*0.01196),"")</f>
        <v>0.80132000000000003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400</v>
      </c>
      <c r="V405" s="308">
        <f t="shared" si="18"/>
        <v>401.28000000000003</v>
      </c>
      <c r="W405" s="37">
        <f>IFERROR(IF(V405=0,"",ROUNDUP(V405/H405,0)*0.01196),"")</f>
        <v>0.90895999999999999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142.04545454545453</v>
      </c>
      <c r="V412" s="309">
        <f>IFERROR(V403/H403,"0")+IFERROR(V404/H404,"0")+IFERROR(V405/H405,"0")+IFERROR(V406/H406,"0")+IFERROR(V407/H407,"0")+IFERROR(V408/H408,"0")+IFERROR(V409/H409,"0")+IFERROR(V410/H410,"0")+IFERROR(V411/H411,"0")</f>
        <v>143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1.71028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750</v>
      </c>
      <c r="V413" s="309">
        <f>IFERROR(SUM(V403:V411),"0")</f>
        <v>755.04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390</v>
      </c>
      <c r="V416" s="308">
        <f>IFERROR(IF(U416="",0,CEILING((U416/$H416),1)*$H416),"")</f>
        <v>390</v>
      </c>
      <c r="W416" s="37">
        <f>IFERROR(IF(V416=0,"",ROUNDUP(V416/H416,0)*0.02175),"")</f>
        <v>1.0874999999999999</v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50</v>
      </c>
      <c r="V417" s="309">
        <f>IFERROR(V415/H415,"0")+IFERROR(V416/H416,"0")</f>
        <v>50</v>
      </c>
      <c r="W417" s="309">
        <f>IFERROR(IF(W415="",0,W415),"0")+IFERROR(IF(W416="",0,W416),"0")</f>
        <v>1.0874999999999999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390</v>
      </c>
      <c r="V418" s="309">
        <f>IFERROR(SUM(V415:V416),"0")</f>
        <v>390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120</v>
      </c>
      <c r="V423" s="308">
        <f>IFERROR(IF(U423="",0,CEILING((U423/$H423),1)*$H423),"")</f>
        <v>120</v>
      </c>
      <c r="W423" s="37">
        <f>IFERROR(IF(V423=0,"",ROUNDUP(V423/H423,0)*0.02175),"")</f>
        <v>0.21749999999999997</v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10</v>
      </c>
      <c r="V424" s="309">
        <f>IFERROR(V422/H422,"0")+IFERROR(V423/H423,"0")</f>
        <v>10</v>
      </c>
      <c r="W424" s="309">
        <f>IFERROR(IF(W422="",0,W422),"0")+IFERROR(IF(W423="",0,W423),"0")</f>
        <v>0.21749999999999997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120</v>
      </c>
      <c r="V425" s="309">
        <f>IFERROR(SUM(V422:V423),"0")</f>
        <v>120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120</v>
      </c>
      <c r="V432" s="308">
        <f>IFERROR(IF(U432="",0,CEILING((U432/$H432),1)*$H432),"")</f>
        <v>122.64</v>
      </c>
      <c r="W432" s="37">
        <f>IFERROR(IF(V432=0,"",ROUNDUP(V432/H432,0)*0.00753),"")</f>
        <v>0.21084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40</v>
      </c>
      <c r="V433" s="308">
        <f>IFERROR(IF(U433="",0,CEILING((U433/$H433),1)*$H433),"")</f>
        <v>43.8</v>
      </c>
      <c r="W433" s="37">
        <f>IFERROR(IF(V433=0,"",ROUNDUP(V433/H433,0)*0.00753),"")</f>
        <v>7.5300000000000006E-2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36.529680365296805</v>
      </c>
      <c r="V434" s="309">
        <f>IFERROR(V432/H432,"0")+IFERROR(V433/H433,"0")</f>
        <v>38</v>
      </c>
      <c r="W434" s="309">
        <f>IFERROR(IF(W432="",0,W432),"0")+IFERROR(IF(W433="",0,W433),"0")</f>
        <v>0.28614000000000001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160</v>
      </c>
      <c r="V435" s="309">
        <f>IFERROR(SUM(V432:V433),"0")</f>
        <v>166.44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350</v>
      </c>
      <c r="V437" s="308">
        <f>IFERROR(IF(U437="",0,CEILING((U437/$H437),1)*$H437),"")</f>
        <v>351</v>
      </c>
      <c r="W437" s="37">
        <f>IFERROR(IF(V437=0,"",ROUNDUP(V437/H437,0)*0.02175),"")</f>
        <v>0.9787499999999999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44.871794871794876</v>
      </c>
      <c r="V440" s="309">
        <f>IFERROR(V437/H437,"0")+IFERROR(V438/H438,"0")+IFERROR(V439/H439,"0")</f>
        <v>45</v>
      </c>
      <c r="W440" s="309">
        <f>IFERROR(IF(W437="",0,W437),"0")+IFERROR(IF(W438="",0,W438),"0")+IFERROR(IF(W439="",0,W439),"0")</f>
        <v>0.9787499999999999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350</v>
      </c>
      <c r="V441" s="309">
        <f>IFERROR(SUM(V437:V439),"0")</f>
        <v>351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8999.9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9068.24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9571.4250581838223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9644.2459999999992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10021.425058183822</v>
      </c>
      <c r="V445" s="309">
        <f>GrossWeightTotalR+PalletQtyTotalR*25</f>
        <v>10094.245999999999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1605.0216938481778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1619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20.605090000000001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337.68</v>
      </c>
      <c r="C452" s="47">
        <f>IFERROR(V50*1,"0")+IFERROR(V51*1,"0")</f>
        <v>0</v>
      </c>
      <c r="D452" s="47">
        <f>IFERROR(V56*1,"0")+IFERROR(V57*1,"0")+IFERROR(V58*1,"0")</f>
        <v>140.4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567</v>
      </c>
      <c r="F452" s="47">
        <f>IFERROR(V122*1,"0")+IFERROR(V123*1,"0")+IFERROR(V124*1,"0")+IFERROR(V125*1,"0")</f>
        <v>24.3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1131.2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22.68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1875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895.38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684.6</v>
      </c>
      <c r="N452" s="47">
        <f>IFERROR(V361*1,"0")+IFERROR(V362*1,"0")+IFERROR(V366*1,"0")+IFERROR(V367*1,"0")+IFERROR(V368*1,"0")+IFERROR(V369*1,"0")+IFERROR(V370*1,"0")+IFERROR(V371*1,"0")+IFERROR(V375*1,"0")+IFERROR(V379*1,"0")</f>
        <v>134.4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2618.16</v>
      </c>
      <c r="P452" s="47">
        <f>IFERROR(V422*1,"0")+IFERROR(V423*1,"0")+IFERROR(V427*1,"0")+IFERROR(V428*1,"0")+IFERROR(V432*1,"0")+IFERROR(V433*1,"0")+IFERROR(V437*1,"0")+IFERROR(V438*1,"0")+IFERROR(V439*1,"0")</f>
        <v>637.44000000000005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2023-08-17T11:21:12Z</dcterms:modified>
</cp:coreProperties>
</file>