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V454" i="1"/>
  <c r="M454" i="1"/>
  <c r="W453" i="1"/>
  <c r="V453" i="1"/>
  <c r="M453" i="1"/>
  <c r="U451" i="1"/>
  <c r="U450" i="1"/>
  <c r="W449" i="1"/>
  <c r="V449" i="1"/>
  <c r="M449" i="1"/>
  <c r="V448" i="1"/>
  <c r="M448" i="1"/>
  <c r="U446" i="1"/>
  <c r="U445" i="1"/>
  <c r="V444" i="1"/>
  <c r="W444" i="1" s="1"/>
  <c r="M444" i="1"/>
  <c r="W443" i="1"/>
  <c r="W445" i="1" s="1"/>
  <c r="V443" i="1"/>
  <c r="M443" i="1"/>
  <c r="U439" i="1"/>
  <c r="V438" i="1"/>
  <c r="U438" i="1"/>
  <c r="W437" i="1"/>
  <c r="V437" i="1"/>
  <c r="M437" i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U422" i="1"/>
  <c r="U421" i="1"/>
  <c r="W420" i="1"/>
  <c r="V420" i="1"/>
  <c r="M420" i="1"/>
  <c r="V419" i="1"/>
  <c r="V421" i="1" s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W416" i="1" s="1"/>
  <c r="V406" i="1"/>
  <c r="M406" i="1"/>
  <c r="U402" i="1"/>
  <c r="V401" i="1"/>
  <c r="U401" i="1"/>
  <c r="W400" i="1"/>
  <c r="W401" i="1" s="1"/>
  <c r="V400" i="1"/>
  <c r="V402" i="1" s="1"/>
  <c r="U398" i="1"/>
  <c r="U397" i="1"/>
  <c r="V396" i="1"/>
  <c r="U394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M389" i="1"/>
  <c r="W388" i="1"/>
  <c r="V388" i="1"/>
  <c r="W387" i="1"/>
  <c r="V387" i="1"/>
  <c r="M387" i="1"/>
  <c r="V386" i="1"/>
  <c r="U384" i="1"/>
  <c r="U383" i="1"/>
  <c r="W382" i="1"/>
  <c r="V382" i="1"/>
  <c r="M382" i="1"/>
  <c r="V381" i="1"/>
  <c r="M381" i="1"/>
  <c r="U378" i="1"/>
  <c r="U377" i="1"/>
  <c r="V376" i="1"/>
  <c r="W376" i="1" s="1"/>
  <c r="V375" i="1"/>
  <c r="W375" i="1" s="1"/>
  <c r="V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M359" i="1"/>
  <c r="W358" i="1"/>
  <c r="V358" i="1"/>
  <c r="W357" i="1"/>
  <c r="V357" i="1"/>
  <c r="M357" i="1"/>
  <c r="V356" i="1"/>
  <c r="W356" i="1" s="1"/>
  <c r="V355" i="1"/>
  <c r="W355" i="1" s="1"/>
  <c r="M355" i="1"/>
  <c r="W354" i="1"/>
  <c r="V354" i="1"/>
  <c r="W353" i="1"/>
  <c r="V353" i="1"/>
  <c r="M353" i="1"/>
  <c r="V352" i="1"/>
  <c r="W352" i="1" s="1"/>
  <c r="V351" i="1"/>
  <c r="W351" i="1" s="1"/>
  <c r="M351" i="1"/>
  <c r="W350" i="1"/>
  <c r="W360" i="1" s="1"/>
  <c r="V350" i="1"/>
  <c r="M350" i="1"/>
  <c r="V349" i="1"/>
  <c r="W349" i="1" s="1"/>
  <c r="M349" i="1"/>
  <c r="W348" i="1"/>
  <c r="V348" i="1"/>
  <c r="W347" i="1"/>
  <c r="V347" i="1"/>
  <c r="U345" i="1"/>
  <c r="U344" i="1"/>
  <c r="V343" i="1"/>
  <c r="W343" i="1" s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V280" i="1" s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V269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W241" i="1" s="1"/>
  <c r="V239" i="1"/>
  <c r="W238" i="1"/>
  <c r="V238" i="1"/>
  <c r="V241" i="1" s="1"/>
  <c r="V236" i="1"/>
  <c r="U236" i="1"/>
  <c r="U235" i="1"/>
  <c r="V234" i="1"/>
  <c r="W234" i="1" s="1"/>
  <c r="V233" i="1"/>
  <c r="W233" i="1" s="1"/>
  <c r="M233" i="1"/>
  <c r="W232" i="1"/>
  <c r="V232" i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M223" i="1"/>
  <c r="W222" i="1"/>
  <c r="V222" i="1"/>
  <c r="M222" i="1"/>
  <c r="U220" i="1"/>
  <c r="V219" i="1"/>
  <c r="U219" i="1"/>
  <c r="W218" i="1"/>
  <c r="V218" i="1"/>
  <c r="M218" i="1"/>
  <c r="V217" i="1"/>
  <c r="W217" i="1" s="1"/>
  <c r="M217" i="1"/>
  <c r="W216" i="1"/>
  <c r="V216" i="1"/>
  <c r="M216" i="1"/>
  <c r="V215" i="1"/>
  <c r="M215" i="1"/>
  <c r="V213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W204" i="1"/>
  <c r="V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V180" i="1"/>
  <c r="W180" i="1" s="1"/>
  <c r="M180" i="1"/>
  <c r="W179" i="1"/>
  <c r="V179" i="1"/>
  <c r="M179" i="1"/>
  <c r="V178" i="1"/>
  <c r="W178" i="1" s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W167" i="1"/>
  <c r="V167" i="1"/>
  <c r="V184" i="1" s="1"/>
  <c r="U165" i="1"/>
  <c r="U164" i="1"/>
  <c r="V163" i="1"/>
  <c r="W163" i="1" s="1"/>
  <c r="V162" i="1"/>
  <c r="W162" i="1" s="1"/>
  <c r="M162" i="1"/>
  <c r="W161" i="1"/>
  <c r="W164" i="1" s="1"/>
  <c r="V161" i="1"/>
  <c r="V164" i="1" s="1"/>
  <c r="W160" i="1"/>
  <c r="V160" i="1"/>
  <c r="V158" i="1"/>
  <c r="U158" i="1"/>
  <c r="U157" i="1"/>
  <c r="V156" i="1"/>
  <c r="W156" i="1" s="1"/>
  <c r="M156" i="1"/>
  <c r="W155" i="1"/>
  <c r="V155" i="1"/>
  <c r="U153" i="1"/>
  <c r="U152" i="1"/>
  <c r="V151" i="1"/>
  <c r="M151" i="1"/>
  <c r="W150" i="1"/>
  <c r="V150" i="1"/>
  <c r="V147" i="1"/>
  <c r="U147" i="1"/>
  <c r="U146" i="1"/>
  <c r="V145" i="1"/>
  <c r="W145" i="1" s="1"/>
  <c r="M145" i="1"/>
  <c r="V144" i="1"/>
  <c r="W144" i="1" s="1"/>
  <c r="M144" i="1"/>
  <c r="W143" i="1"/>
  <c r="V143" i="1"/>
  <c r="V142" i="1"/>
  <c r="W142" i="1" s="1"/>
  <c r="M142" i="1"/>
  <c r="V141" i="1"/>
  <c r="W141" i="1" s="1"/>
  <c r="M141" i="1"/>
  <c r="W140" i="1"/>
  <c r="V140" i="1"/>
  <c r="M140" i="1"/>
  <c r="W139" i="1"/>
  <c r="V139" i="1"/>
  <c r="V138" i="1"/>
  <c r="M138" i="1"/>
  <c r="U135" i="1"/>
  <c r="V134" i="1"/>
  <c r="U134" i="1"/>
  <c r="V133" i="1"/>
  <c r="W133" i="1" s="1"/>
  <c r="M133" i="1"/>
  <c r="W132" i="1"/>
  <c r="V132" i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M116" i="1"/>
  <c r="V115" i="1"/>
  <c r="W115" i="1" s="1"/>
  <c r="M115" i="1"/>
  <c r="W114" i="1"/>
  <c r="W118" i="1" s="1"/>
  <c r="V114" i="1"/>
  <c r="M114" i="1"/>
  <c r="V112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W83" i="1"/>
  <c r="W89" i="1" s="1"/>
  <c r="V83" i="1"/>
  <c r="M83" i="1"/>
  <c r="U81" i="1"/>
  <c r="U80" i="1"/>
  <c r="W79" i="1"/>
  <c r="V79" i="1"/>
  <c r="M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M63" i="1"/>
  <c r="U60" i="1"/>
  <c r="U59" i="1"/>
  <c r="V58" i="1"/>
  <c r="W58" i="1" s="1"/>
  <c r="W57" i="1"/>
  <c r="V57" i="1"/>
  <c r="M57" i="1"/>
  <c r="V56" i="1"/>
  <c r="V59" i="1" s="1"/>
  <c r="M56" i="1"/>
  <c r="U53" i="1"/>
  <c r="U52" i="1"/>
  <c r="V51" i="1"/>
  <c r="W51" i="1" s="1"/>
  <c r="M51" i="1"/>
  <c r="V50" i="1"/>
  <c r="M50" i="1"/>
  <c r="U46" i="1"/>
  <c r="U45" i="1"/>
  <c r="V44" i="1"/>
  <c r="V45" i="1" s="1"/>
  <c r="M44" i="1"/>
  <c r="U42" i="1"/>
  <c r="V41" i="1"/>
  <c r="U41" i="1"/>
  <c r="V40" i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A9" i="1"/>
  <c r="A10" i="1" s="1"/>
  <c r="D7" i="1"/>
  <c r="N6" i="1"/>
  <c r="M2" i="1"/>
  <c r="H9" i="1" l="1"/>
  <c r="J9" i="1"/>
  <c r="F9" i="1"/>
  <c r="U466" i="1"/>
  <c r="F10" i="1"/>
  <c r="W32" i="1"/>
  <c r="W151" i="1"/>
  <c r="V152" i="1"/>
  <c r="W228" i="1"/>
  <c r="M473" i="1"/>
  <c r="W288" i="1"/>
  <c r="W296" i="1" s="1"/>
  <c r="V296" i="1"/>
  <c r="E473" i="1"/>
  <c r="V80" i="1"/>
  <c r="V81" i="1"/>
  <c r="W63" i="1"/>
  <c r="W80" i="1" s="1"/>
  <c r="V89" i="1"/>
  <c r="W111" i="1"/>
  <c r="V119" i="1"/>
  <c r="W157" i="1"/>
  <c r="W184" i="1"/>
  <c r="W211" i="1"/>
  <c r="W212" i="1" s="1"/>
  <c r="V212" i="1"/>
  <c r="V247" i="1"/>
  <c r="W244" i="1"/>
  <c r="W247" i="1" s="1"/>
  <c r="V248" i="1"/>
  <c r="V322" i="1"/>
  <c r="V33" i="1"/>
  <c r="V101" i="1"/>
  <c r="V102" i="1"/>
  <c r="W92" i="1"/>
  <c r="W101" i="1" s="1"/>
  <c r="V32" i="1"/>
  <c r="V38" i="1"/>
  <c r="V37" i="1"/>
  <c r="V42" i="1"/>
  <c r="W40" i="1"/>
  <c r="W41" i="1" s="1"/>
  <c r="C473" i="1"/>
  <c r="V52" i="1"/>
  <c r="W50" i="1"/>
  <c r="W52" i="1" s="1"/>
  <c r="V53" i="1"/>
  <c r="D473" i="1"/>
  <c r="V60" i="1"/>
  <c r="W152" i="1"/>
  <c r="V264" i="1"/>
  <c r="W261" i="1"/>
  <c r="W263" i="1" s="1"/>
  <c r="V263" i="1"/>
  <c r="W278" i="1"/>
  <c r="W279" i="1" s="1"/>
  <c r="V279" i="1"/>
  <c r="V46" i="1"/>
  <c r="W44" i="1"/>
  <c r="W45" i="1" s="1"/>
  <c r="W56" i="1"/>
  <c r="W59" i="1" s="1"/>
  <c r="V153" i="1"/>
  <c r="V229" i="1"/>
  <c r="W253" i="1"/>
  <c r="V259" i="1"/>
  <c r="V297" i="1"/>
  <c r="W321" i="1"/>
  <c r="W336" i="1"/>
  <c r="W337" i="1" s="1"/>
  <c r="V337" i="1"/>
  <c r="V338" i="1"/>
  <c r="V397" i="1"/>
  <c r="W396" i="1"/>
  <c r="W397" i="1" s="1"/>
  <c r="V118" i="1"/>
  <c r="V127" i="1"/>
  <c r="V394" i="1"/>
  <c r="W386" i="1"/>
  <c r="W393" i="1" s="1"/>
  <c r="V439" i="1"/>
  <c r="W436" i="1"/>
  <c r="W438" i="1" s="1"/>
  <c r="R473" i="1"/>
  <c r="V455" i="1"/>
  <c r="W454" i="1"/>
  <c r="W455" i="1" s="1"/>
  <c r="V456" i="1"/>
  <c r="W363" i="1"/>
  <c r="W367" i="1" s="1"/>
  <c r="V368" i="1"/>
  <c r="V378" i="1"/>
  <c r="V398" i="1"/>
  <c r="V422" i="1"/>
  <c r="W419" i="1"/>
  <c r="W421" i="1" s="1"/>
  <c r="V446" i="1"/>
  <c r="V111" i="1"/>
  <c r="V146" i="1"/>
  <c r="H473" i="1"/>
  <c r="I473" i="1"/>
  <c r="V157" i="1"/>
  <c r="V185" i="1"/>
  <c r="V275" i="1"/>
  <c r="W272" i="1"/>
  <c r="W275" i="1" s="1"/>
  <c r="B473" i="1"/>
  <c r="V464" i="1"/>
  <c r="V465" i="1"/>
  <c r="W35" i="1"/>
  <c r="W37" i="1" s="1"/>
  <c r="V90" i="1"/>
  <c r="F473" i="1"/>
  <c r="V126" i="1"/>
  <c r="W138" i="1"/>
  <c r="W146" i="1" s="1"/>
  <c r="V209" i="1"/>
  <c r="W215" i="1"/>
  <c r="W219" i="1" s="1"/>
  <c r="V220" i="1"/>
  <c r="W223" i="1"/>
  <c r="V228" i="1"/>
  <c r="W231" i="1"/>
  <c r="W235" i="1" s="1"/>
  <c r="V235" i="1"/>
  <c r="V242" i="1"/>
  <c r="V276" i="1"/>
  <c r="W282" i="1"/>
  <c r="W283" i="1" s="1"/>
  <c r="V283" i="1"/>
  <c r="V284" i="1"/>
  <c r="V302" i="1"/>
  <c r="W299" i="1"/>
  <c r="W301" i="1" s="1"/>
  <c r="V327" i="1"/>
  <c r="W324" i="1"/>
  <c r="W326" i="1" s="1"/>
  <c r="V333" i="1"/>
  <c r="V334" i="1"/>
  <c r="V344" i="1"/>
  <c r="W342" i="1"/>
  <c r="W344" i="1" s="1"/>
  <c r="O473" i="1"/>
  <c r="V360" i="1"/>
  <c r="V361" i="1"/>
  <c r="V367" i="1"/>
  <c r="W374" i="1"/>
  <c r="W377" i="1" s="1"/>
  <c r="V377" i="1"/>
  <c r="V384" i="1"/>
  <c r="W381" i="1"/>
  <c r="W383" i="1" s="1"/>
  <c r="P473" i="1"/>
  <c r="V393" i="1"/>
  <c r="V417" i="1"/>
  <c r="V451" i="1"/>
  <c r="W448" i="1"/>
  <c r="W450" i="1" s="1"/>
  <c r="G473" i="1"/>
  <c r="V135" i="1"/>
  <c r="V165" i="1"/>
  <c r="V190" i="1"/>
  <c r="W187" i="1"/>
  <c r="W189" i="1" s="1"/>
  <c r="J473" i="1"/>
  <c r="K473" i="1"/>
  <c r="V258" i="1"/>
  <c r="W251" i="1"/>
  <c r="W258" i="1" s="1"/>
  <c r="V270" i="1"/>
  <c r="V301" i="1"/>
  <c r="V326" i="1"/>
  <c r="V345" i="1"/>
  <c r="V383" i="1"/>
  <c r="Q473" i="1"/>
  <c r="V433" i="1"/>
  <c r="W424" i="1"/>
  <c r="W433" i="1" s="1"/>
  <c r="V434" i="1"/>
  <c r="V450" i="1"/>
  <c r="V208" i="1"/>
  <c r="V321" i="1"/>
  <c r="V416" i="1"/>
  <c r="V445" i="1"/>
  <c r="W458" i="1"/>
  <c r="W461" i="1" s="1"/>
  <c r="V461" i="1"/>
  <c r="L473" i="1"/>
  <c r="W468" i="1" l="1"/>
  <c r="V467" i="1"/>
  <c r="V463" i="1"/>
  <c r="V466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<sst xmlns="http://schemas.openxmlformats.org/spreadsheetml/2006/main" count="1743" uniqueCount="684">
  <si>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</si>
  <si>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</si>
  <si>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</si>
  <si>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</si>
  <si>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</si>
  <si>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</si>
  <si>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</si>
  <si>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</si>
  <si>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</si>
  <si>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</si>
  <si>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</si>
  <si>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</si>
  <si>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</si>
  <si>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</si>
  <si>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</si>
  <si>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</si>
  <si>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</si>
  <si>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</si>
  <si>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</si>
  <si>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</si>
  <si>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</si>
  <si>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</si>
  <si>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</si>
  <si>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</si>
  <si>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</si>
  <si>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</si>
  <si>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</si>
  <si>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</si>
  <si>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</si>
  <si>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</si>
  <si>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</si>
  <si>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</si>
  <si>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</si>
  <si>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</si>
  <si>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</si>
  <si>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</si>
  <si>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</si>
  <si>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</si>
  <si>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</si>
  <si>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</si>
  <si>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</si>
  <si>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</si>
  <si>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</si>
  <si>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</si>
  <si>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</si>
  <si>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</si>
  <si>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</si>
  <si>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</si>
  <si>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</si>
  <si>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</si>
  <si>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</si>
  <si>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</si>
  <si>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</si>
  <si>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</si>
  <si>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</si>
  <si>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</si>
  <si>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</si>
  <si>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</si>
  <si>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</si>
  <si>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</si>
  <si>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</si>
  <si>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</si>
  <si>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</si>
  <si>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</si>
  <si>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</si>
  <si>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</si>
  <si>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</si>
  <si>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</si>
  <si>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</si>
  <si>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</si>
  <si>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</si>
  <si>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</si>
  <si>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</si>
  <si>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</si>
  <si>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</si>
  <si>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</si>
  <si>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</si>
  <si>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</si>
  <si>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</si>
  <si>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</si>
  <si>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</si>
  <si>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</si>
  <si>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</si>
  <si>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</si>
  <si>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</si>
  <si>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</si>
  <si>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</si>
  <si>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</si>
  <si>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</si>
  <si>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</si>
  <si>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</si>
  <si>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</si>
  <si>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</si>
  <si>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</si>
  <si>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</si>
  <si>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</si>
  <si>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</si>
  <si>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</si>
  <si>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</si>
  <si>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</si>
  <si>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</si>
  <si>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</si>
  <si>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</si>
  <si>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</si>
  <si>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</si>
  <si>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</si>
  <si>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</si>
  <si>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</si>
  <si>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</si>
  <si>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</si>
  <si>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</si>
  <si>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</si>
  <si>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</si>
  <si>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</si>
  <si>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</si>
  <si>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</si>
  <si>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</si>
  <si>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</si>
  <si>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</si>
  <si>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</si>
  <si>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</si>
  <si>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</si>
  <si>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</si>
  <si>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</si>
  <si>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</si>
  <si>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</si>
  <si>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</si>
  <si>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</si>
  <si>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</si>
  <si>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</si>
  <si>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</si>
  <si>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</si>
  <si>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</si>
  <si>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</si>
  <si>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</si>
  <si>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</si>
  <si>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</si>
  <si>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</si>
  <si>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</si>
  <si>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</si>
  <si>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</si>
  <si>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</si>
  <si>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</si>
  <si>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</si>
  <si>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</si>
  <si>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</si>
  <si>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</si>
  <si>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</si>
  <si>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</si>
  <si>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</si>
  <si>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</si>
  <si>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</si>
  <si>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</si>
  <si>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</si>
  <si>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</si>
  <si>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</si>
  <si>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</si>
  <si>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</si>
  <si>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</si>
  <si>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</si>
  <si>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</si>
  <si>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</si>
  <si>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</si>
  <si>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</si>
  <si>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</si>
  <si>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</si>
  <si>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</si>
  <si>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</si>
  <si>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</si>
  <si>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</si>
  <si>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</si>
  <si>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</si>
  <si>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</si>
  <si>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</si>
  <si>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</si>
  <si>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</si>
  <si>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</si>
  <si>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</si>
  <si>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</si>
  <si>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</si>
  <si>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</si>
  <si>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</si>
  <si>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</si>
  <si>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</si>
  <si>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</si>
  <si>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</si>
  <si>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</si>
  <si>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</si>
  <si>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</si>
  <si>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</si>
  <si>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</si>
  <si>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</si>
  <si>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</si>
  <si>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</si>
  <si>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</si>
  <si>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</si>
  <si>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</si>
  <si>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</si>
  <si>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</si>
  <si>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</si>
  <si>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</si>
  <si>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</si>
  <si>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</si>
  <si>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</si>
  <si>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</si>
  <si>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</si>
  <si>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</si>
  <si>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</si>
  <si>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</si>
  <si>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</si>
  <si>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</si>
  <si>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</si>
  <si>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</si>
  <si>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</si>
  <si>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</si>
  <si>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</si>
  <si>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</si>
  <si>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</si>
  <si>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</si>
  <si>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</si>
  <si>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</si>
  <si>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</si>
  <si>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</si>
  <si>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</si>
  <si>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</si>
  <si>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</si>
  <si>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</si>
  <si>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</si>
  <si>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</si>
  <si>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</si>
  <si>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</si>
  <si>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</si>
  <si>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</si>
  <si>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</si>
  <si>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</si>
  <si>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</si>
  <si>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</si>
  <si>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</si>
  <si>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</si>
  <si>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</si>
  <si>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</si>
  <si>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</si>
  <si>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</si>
  <si>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</si>
  <si>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</si>
  <si>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</si>
  <si>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</si>
  <si>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</si>
  <si>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</si>
  <si>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</si>
  <si>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</si>
  <si>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</si>
  <si>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</si>
  <si>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</si>
  <si>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</si>
  <si>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</si>
  <si>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</si>
  <si>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</si>
  <si>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</si>
  <si>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</si>
  <si>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</si>
  <si>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</si>
  <si>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</si>
  <si>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</si>
  <si>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</si>
  <si>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</si>
  <si>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</si>
  <si>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</si>
  <si>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</si>
  <si>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</si>
  <si>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</si>
  <si>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</si>
  <si>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</si>
  <si>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</si>
  <si>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</si>
  <si>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</si>
  <si>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</si>
  <si>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</si>
  <si>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</si>
  <si>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</si>
  <si>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</si>
  <si>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</si>
  <si>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</si>
  <si>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</si>
  <si>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</si>
  <si>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</si>
  <si>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</si>
  <si>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</si>
  <si>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</si>
  <si>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</si>
  <si>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</si>
  <si>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</si>
  <si>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</si>
  <si>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</si>
  <si>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</si>
  <si>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</si>
  <si>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</si>
  <si>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</si>
  <si>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</si>
  <si>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</si>
  <si>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</si>
  <si>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</si>
  <si>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</si>
  <si>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</si>
  <si>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</si>
  <si>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</si>
  <si>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</si>
  <si>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</si>
  <si>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</si>
  <si>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</si>
  <si>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</si>
  <si>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</si>
  <si>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</si>
  <si>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</si>
  <si>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</si>
  <si>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</si>
  <si>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</si>
  <si>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</si>
  <si>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</si>
  <si>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</si>
  <si>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</si>
  <si>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</si>
  <si>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</si>
  <si>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</si>
  <si>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</si>
  <si>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</si>
  <si>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</si>
  <si>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</si>
  <si>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</si>
  <si>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</si>
  <si>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</si>
  <si>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</si>
  <si>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</si>
  <si>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</si>
  <si>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</si>
  <si>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</si>
  <si>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</si>
  <si>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</si>
  <si>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</si>
  <si>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</si>
  <si>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</si>
  <si>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</si>
  <si>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</si>
  <si>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</si>
  <si>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</si>
  <si>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</si>
  <si>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</si>
  <si>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</si>
  <si>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</si>
  <si>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</si>
  <si>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</si>
  <si>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</si>
  <si>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</si>
  <si>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</si>
  <si>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</si>
  <si>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</si>
  <si>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</si>
  <si>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</si>
  <si>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</si>
  <si>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</si>
  <si>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</si>
  <si>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</si>
  <si>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</si>
  <si>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</si>
  <si>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</si>
  <si>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</si>
  <si>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</si>
  <si>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</si>
  <si>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</si>
  <si>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</si>
  <si>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</si>
  <si>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</si>
  <si>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</si>
  <si>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</si>
  <si>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</si>
  <si>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</si>
  <si>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</si>
  <si>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</si>
  <si>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</si>
  <si>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</si>
  <si>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</si>
  <si>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</si>
  <si>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</si>
  <si>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</si>
  <si>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</si>
  <si>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</si>
  <si>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</si>
  <si>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</si>
  <si>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</si>
  <si>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</si>
  <si>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</si>
  <si>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</si>
  <si>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</si>
  <si>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</si>
  <si>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</si>
  <si>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</si>
  <si>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</si>
  <si>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</si>
  <si>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</si>
  <si>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</si>
  <si>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</si>
  <si>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</si>
  <si>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</si>
  <si>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</si>
  <si>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</si>
  <si>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</si>
  <si>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</si>
  <si>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</si>
  <si>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</si>
  <si>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</si>
  <si>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</si>
  <si>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</si>
  <si>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</si>
  <si>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</si>
  <si>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</si>
  <si>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</si>
  <si>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</si>
  <si>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</si>
  <si>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</si>
  <si>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</si>
  <si>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</si>
  <si>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</si>
  <si>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</si>
  <si>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</si>
  <si>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</si>
  <si>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</si>
  <si>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</si>
  <si>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</si>
  <si>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</si>
  <si>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</si>
  <si>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</si>
  <si>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</si>
  <si>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</si>
  <si>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</si>
  <si>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</si>
  <si>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</si>
  <si>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</si>
  <si>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</si>
  <si>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</si>
  <si>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</si>
  <si>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</si>
  <si>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</si>
  <si>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</si>
  <si>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</si>
  <si>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</si>
  <si>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</si>
  <si>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</si>
  <si>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</si>
  <si>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</si>
  <si>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</si>
  <si>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</si>
  <si>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</si>
  <si>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</si>
  <si>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</si>
  <si>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</si>
  <si>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</si>
  <si>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</si>
  <si>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</si>
  <si>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</si>
  <si>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</si>
  <si>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</si>
  <si>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</si>
  <si>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</si>
  <si>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</si>
  <si>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</si>
  <si>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</si>
  <si>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</si>
  <si>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</si>
  <si>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</si>
  <si>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</si>
  <si>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</si>
  <si>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</si>
  <si>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</si>
  <si>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</si>
  <si>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</si>
  <si>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</si>
  <si>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</si>
  <si>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</si>
  <si>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</si>
  <si>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</si>
  <si>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</si>
  <si>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</si>
  <si>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</si>
  <si>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</si>
  <si>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</si>
  <si>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</si>
  <si>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</si>
  <si>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</si>
  <si>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</si>
  <si>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</si>
  <si>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</si>
  <si>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</si>
  <si>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</si>
  <si>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</si>
  <si>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</si>
  <si>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</si>
  <si>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</si>
  <si>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</si>
  <si>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</si>
  <si>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</si>
  <si>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</si>
  <si>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</si>
  <si>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</si>
  <si>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</si>
  <si>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</si>
  <si>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</si>
  <si>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</si>
  <si>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</si>
  <si>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</si>
  <si>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</si>
  <si>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</si>
  <si>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</si>
  <si>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</si>
  <si>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</si>
  <si>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</si>
  <si>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</si>
  <si>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</si>
  <si>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</si>
  <si>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</si>
  <si>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</si>
  <si>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</si>
  <si>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</si>
  <si>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</si>
  <si>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</si>
  <si>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</si>
  <si>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</si>
  <si>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</si>
  <si>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</si>
  <si>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</si>
  <si>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</si>
  <si>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</si>
  <si>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</si>
  <si>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</si>
  <si>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</si>
  <si>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</si>
  <si>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</si>
  <si>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</si>
  <si>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</si>
  <si>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</si>
  <si>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</si>
  <si>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</si>
  <si>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</si>
  <si>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</si>
  <si>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</si>
  <si>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</si>
  <si>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</si>
  <si>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</si>
  <si>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</si>
  <si>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</si>
  <si>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</si>
  <si>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</si>
  <si>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</si>
  <si>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</si>
  <si>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</si>
  <si>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</si>
  <si>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</si>
  <si>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</si>
  <si>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</si>
  <si>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</si>
  <si>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</si>
  <si>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</si>
  <si>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</si>
  <si>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</si>
  <si>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</si>
  <si>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</si>
  <si>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</si>
  <si>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</si>
  <si>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</si>
  <si>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</si>
  <si>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</si>
  <si>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</si>
  <si>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</si>
  <si>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</si>
  <si>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</si>
  <si>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</si>
  <si>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</si>
  <si>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</si>
  <si>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</si>
  <si>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</si>
  <si>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</si>
  <si>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</si>
  <si>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</si>
  <si>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</si>
  <si>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</si>
  <si>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</si>
  <si>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</si>
  <si>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</si>
  <si>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</si>
  <si>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</si>
  <si>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</si>
  <si>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</si>
  <si>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</si>
  <si>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</si>
  <si>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</si>
  <si>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</si>
  <si>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</si>
  <si>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</si>
  <si>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</si>
  <si>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</si>
  <si>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</si>
  <si>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</si>
  <si>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</si>
  <si>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</si>
  <si>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</si>
  <si>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</si>
  <si>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</si>
  <si>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</si>
  <si>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</si>
  <si>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</si>
  <si>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</si>
  <si>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</si>
  <si>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</si>
  <si>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</si>
  <si>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</si>
  <si>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</si>
  <si>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</si>
  <si>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</si>
  <si>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</si>
  <si>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</si>
  <si>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</si>
  <si>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</si>
  <si>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</si>
  <si>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</si>
  <si>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</si>
  <si>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</si>
  <si>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</si>
  <si>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</si>
  <si>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</si>
  <si>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</si>
  <si>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</si>
  <si>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</si>
  <si>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</si>
  <si>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</si>
  <si>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</si>
  <si>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</si>
  <si>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</si>
  <si>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</si>
  <si>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</si>
  <si>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</si>
  <si>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</si>
  <si>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</si>
  <si>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</si>
  <si>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</si>
  <si>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</si>
  <si>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</si>
  <si>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</si>
  <si>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</si>
  <si>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</si>
  <si>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</si>
  <si>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</si>
  <si>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</si>
  <si>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</si>
  <si>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</si>
  <si>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</si>
  <si>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</si>
  <si>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</si>
  <si>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</si>
  <si>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</si>
  <si>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</si>
  <si>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</si>
  <si>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</si>
  <si>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</si>
  <si>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</si>
  <si>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</si>
  <si>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</si>
  <si>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</si>
  <si>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</si>
  <si>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</si>
  <si>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</si>
  <si>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</si>
  <si>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</si>
  <si>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</si>
  <si>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</si>
  <si>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</si>
  <si>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</si>
  <si>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</si>
  <si>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</si>
  <si>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</si>
  <si>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</si>
  <si>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</si>
  <si>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</si>
  <si>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</si>
  <si>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</si>
  <si>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4 европалета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</si>
</sst>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45158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Воскресенье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0.41666666666666669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50</v>
      </c>
      <c r="V64" s="309">
        <f t="shared" si="2"/>
        <v>54</v>
      </c>
      <c r="W64" s="37">
        <f>IFERROR(IF(V64=0,"",ROUNDUP(V64/H64,0)*0.02175),"")</f>
        <v>0.10874999999999999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200</v>
      </c>
      <c r="V65" s="309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45</v>
      </c>
      <c r="V76" s="309">
        <f t="shared" si="2"/>
        <v>45.900000000000006</v>
      </c>
      <c r="W76" s="37">
        <f>IFERROR(IF(V76=0,"",ROUNDUP(V76/H76,0)*0.00753),"")</f>
        <v>0.12801000000000001</v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135</v>
      </c>
      <c r="V78" s="309">
        <f t="shared" si="2"/>
        <v>135</v>
      </c>
      <c r="W78" s="37">
        <f>IFERROR(IF(V78=0,"",ROUNDUP(V78/H78,0)*0.00937),"")</f>
        <v>0.28110000000000002</v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69.81481481481481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71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0.93110999999999999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430</v>
      </c>
      <c r="V81" s="310">
        <f>IFERROR(SUM(V63:V79),"0")</f>
        <v>440.1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225</v>
      </c>
      <c r="V107" s="309">
        <f t="shared" si="6"/>
        <v>226.8</v>
      </c>
      <c r="W107" s="37">
        <f>IFERROR(IF(V107=0,"",ROUNDUP(V107/H107,0)*0.00753),"")</f>
        <v>0.63251999999999997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83.333333333333329</v>
      </c>
      <c r="V111" s="310">
        <f>IFERROR(V104/H104,"0")+IFERROR(V105/H105,"0")+IFERROR(V106/H106,"0")+IFERROR(V107/H107,"0")+IFERROR(V108/H108,"0")+IFERROR(V109/H109,"0")+IFERROR(V110/H110,"0")</f>
        <v>84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0.63251999999999997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225</v>
      </c>
      <c r="V112" s="310">
        <f>IFERROR(SUM(V104:V110),"0")</f>
        <v>226.8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100</v>
      </c>
      <c r="V122" s="309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12.345679012345679</v>
      </c>
      <c r="V126" s="310">
        <f>IFERROR(V122/H122,"0")+IFERROR(V123/H123,"0")+IFERROR(V124/H124,"0")+IFERROR(V125/H125,"0")</f>
        <v>13</v>
      </c>
      <c r="W126" s="310">
        <f>IFERROR(IF(W122="",0,W122),"0")+IFERROR(IF(W123="",0,W123),"0")+IFERROR(IF(W124="",0,W124),"0")+IFERROR(IF(W125="",0,W125),"0")</f>
        <v>0.28275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100</v>
      </c>
      <c r="V127" s="310">
        <f>IFERROR(SUM(V122:V125),"0")</f>
        <v>105.3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50</v>
      </c>
      <c r="V160" s="309">
        <f>IFERROR(IF(U160="",0,CEILING((U160/$H160),1)*$H160),"")</f>
        <v>54</v>
      </c>
      <c r="W160" s="37">
        <f>IFERROR(IF(V160=0,"",ROUNDUP(V160/H160,0)*0.00937),"")</f>
        <v>9.3700000000000006E-2</v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50</v>
      </c>
      <c r="V161" s="309">
        <f>IFERROR(IF(U161="",0,CEILING((U161/$H161),1)*$H161),"")</f>
        <v>54</v>
      </c>
      <c r="W161" s="37">
        <f>IFERROR(IF(V161=0,"",ROUNDUP(V161/H161,0)*0.00937),"")</f>
        <v>9.3700000000000006E-2</v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50</v>
      </c>
      <c r="V162" s="309">
        <f>IFERROR(IF(U162="",0,CEILING((U162/$H162),1)*$H162),"")</f>
        <v>54</v>
      </c>
      <c r="W162" s="37">
        <f>IFERROR(IF(V162=0,"",ROUNDUP(V162/H162,0)*0.00937),"")</f>
        <v>9.3700000000000006E-2</v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50</v>
      </c>
      <c r="V163" s="309">
        <f>IFERROR(IF(U163="",0,CEILING((U163/$H163),1)*$H163),"")</f>
        <v>54</v>
      </c>
      <c r="W163" s="37">
        <f>IFERROR(IF(V163=0,"",ROUNDUP(V163/H163,0)*0.00937),"")</f>
        <v>9.3700000000000006E-2</v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37.037037037037038</v>
      </c>
      <c r="V164" s="310">
        <f>IFERROR(V160/H160,"0")+IFERROR(V161/H161,"0")+IFERROR(V162/H162,"0")+IFERROR(V163/H163,"0")</f>
        <v>40</v>
      </c>
      <c r="W164" s="310">
        <f>IFERROR(IF(W160="",0,W160),"0")+IFERROR(IF(W161="",0,W161),"0")+IFERROR(IF(W162="",0,W162),"0")+IFERROR(IF(W163="",0,W163),"0")</f>
        <v>0.37480000000000002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200</v>
      </c>
      <c r="V165" s="310">
        <f>IFERROR(SUM(V160:V163),"0")</f>
        <v>216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80</v>
      </c>
      <c r="V179" s="309">
        <f t="shared" si="8"/>
        <v>81.599999999999994</v>
      </c>
      <c r="W179" s="37">
        <f t="shared" si="9"/>
        <v>0.25602000000000003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33.333333333333336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34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0.25602000000000003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80</v>
      </c>
      <c r="V185" s="310">
        <f>IFERROR(SUM(V167:V183),"0")</f>
        <v>81.599999999999994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32</v>
      </c>
      <c r="V188" s="309">
        <f>IFERROR(IF(U188="",0,CEILING((U188/$H188),1)*$H188),"")</f>
        <v>33.6</v>
      </c>
      <c r="W188" s="37">
        <f>IFERROR(IF(V188=0,"",ROUNDUP(V188/H188,0)*0.00753),"")</f>
        <v>0.10542</v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13.333333333333334</v>
      </c>
      <c r="V189" s="310">
        <f>IFERROR(V187/H187,"0")+IFERROR(V188/H188,"0")</f>
        <v>14.000000000000002</v>
      </c>
      <c r="W189" s="310">
        <f>IFERROR(IF(W187="",0,W187),"0")+IFERROR(IF(W188="",0,W188),"0")</f>
        <v>0.10542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32</v>
      </c>
      <c r="V190" s="310">
        <f>IFERROR(SUM(V187:V188),"0")</f>
        <v>33.6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100</v>
      </c>
      <c r="V232" s="309">
        <f>IFERROR(IF(U232="",0,CEILING((U232/$H232),1)*$H232),"")</f>
        <v>101.39999999999999</v>
      </c>
      <c r="W232" s="37">
        <f>IFERROR(IF(V232=0,"",ROUNDUP(V232/H232,0)*0.02175),"")</f>
        <v>0.28275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12.820512820512821</v>
      </c>
      <c r="V235" s="310">
        <f>IFERROR(V231/H231,"0")+IFERROR(V232/H232,"0")+IFERROR(V233/H233,"0")+IFERROR(V234/H234,"0")</f>
        <v>13</v>
      </c>
      <c r="W235" s="310">
        <f>IFERROR(IF(W231="",0,W231),"0")+IFERROR(IF(W232="",0,W232),"0")+IFERROR(IF(W233="",0,W233),"0")+IFERROR(IF(W234="",0,W234),"0")</f>
        <v>0.28275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100</v>
      </c>
      <c r="V236" s="310">
        <f>IFERROR(SUM(V231:V234),"0")</f>
        <v>101.39999999999999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80</v>
      </c>
      <c r="V251" s="309">
        <f t="shared" ref="V251:V257" si="13">IFERROR(IF(U251="",0,CEILING((U251/$H251),1)*$H251),"")</f>
        <v>86.4</v>
      </c>
      <c r="W251" s="37">
        <f>IFERROR(IF(V251=0,"",ROUNDUP(V251/H251,0)*0.02175),"")</f>
        <v>0.17399999999999999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7.4074074074074066</v>
      </c>
      <c r="V258" s="310">
        <f>IFERROR(V251/H251,"0")+IFERROR(V252/H252,"0")+IFERROR(V253/H253,"0")+IFERROR(V254/H254,"0")+IFERROR(V255/H255,"0")+IFERROR(V256/H256,"0")+IFERROR(V257/H257,"0")</f>
        <v>8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0.17399999999999999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80</v>
      </c>
      <c r="V259" s="310">
        <f>IFERROR(SUM(V251:V257),"0")</f>
        <v>86.4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250</v>
      </c>
      <c r="V288" s="309">
        <f t="shared" ref="V288:V295" si="14">IFERROR(IF(U288="",0,CEILING((U288/$H288),1)*$H288),"")</f>
        <v>255</v>
      </c>
      <c r="W288" s="37">
        <f>IFERROR(IF(V288=0,"",ROUNDUP(V288/H288,0)*0.02175),"")</f>
        <v>0.36974999999999997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200</v>
      </c>
      <c r="V292" s="309">
        <f t="shared" si="14"/>
        <v>210</v>
      </c>
      <c r="W292" s="37">
        <f>IFERROR(IF(V292=0,"",ROUNDUP(V292/H292,0)*0.02175),"")</f>
        <v>0.30449999999999999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30</v>
      </c>
      <c r="V296" s="310">
        <f>IFERROR(V288/H288,"0")+IFERROR(V289/H289,"0")+IFERROR(V290/H290,"0")+IFERROR(V291/H291,"0")+IFERROR(V292/H292,"0")+IFERROR(V293/H293,"0")+IFERROR(V294/H294,"0")+IFERROR(V295/H295,"0")</f>
        <v>31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0.67425000000000002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450</v>
      </c>
      <c r="V297" s="310">
        <f>IFERROR(SUM(V288:V295),"0")</f>
        <v>465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20</v>
      </c>
      <c r="V312" s="309">
        <f>IFERROR(IF(U312="",0,CEILING((U312/$H312),1)*$H312),"")</f>
        <v>23.4</v>
      </c>
      <c r="W312" s="37">
        <f>IFERROR(IF(V312=0,"",ROUNDUP(V312/H312,0)*0.02175),"")</f>
        <v>6.5250000000000002E-2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2.5641025641025643</v>
      </c>
      <c r="V313" s="310">
        <f>IFERROR(V312/H312,"0")</f>
        <v>3</v>
      </c>
      <c r="W313" s="310">
        <f>IFERROR(IF(W312="",0,W312),"0")</f>
        <v>6.5250000000000002E-2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20</v>
      </c>
      <c r="V314" s="310">
        <f>IFERROR(SUM(V312:V312),"0")</f>
        <v>23.4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8</v>
      </c>
      <c r="V332" s="309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3.3333333333333335</v>
      </c>
      <c r="V333" s="310">
        <f>IFERROR(V329/H329,"0")+IFERROR(V330/H330,"0")+IFERROR(V331/H331,"0")+IFERROR(V332/H332,"0")</f>
        <v>4</v>
      </c>
      <c r="W333" s="310">
        <f>IFERROR(IF(W329="",0,W329),"0")+IFERROR(IF(W330="",0,W330),"0")+IFERROR(IF(W331="",0,W331),"0")+IFERROR(IF(W332="",0,W332),"0")</f>
        <v>3.0120000000000001E-2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8</v>
      </c>
      <c r="V334" s="310">
        <f>IFERROR(SUM(V329:V332),"0")</f>
        <v>9.6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30</v>
      </c>
      <c r="V349" s="309">
        <f t="shared" si="15"/>
        <v>33.6</v>
      </c>
      <c r="W349" s="37">
        <f>IFERROR(IF(V349=0,"",ROUNDUP(V349/H349,0)*0.00753),"")</f>
        <v>6.0240000000000002E-2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35</v>
      </c>
      <c r="V355" s="309">
        <f t="shared" si="15"/>
        <v>35.700000000000003</v>
      </c>
      <c r="W355" s="37">
        <f t="shared" si="16"/>
        <v>8.5339999999999999E-2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23.809523809523807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25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0.14557999999999999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65</v>
      </c>
      <c r="V361" s="310">
        <f>IFERROR(SUM(V347:V359),"0")</f>
        <v>69.300000000000011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50</v>
      </c>
      <c r="V424" s="309">
        <f t="shared" ref="V424:V432" si="19">IFERROR(IF(U424="",0,CEILING((U424/$H424),1)*$H424),"")</f>
        <v>52.800000000000004</v>
      </c>
      <c r="W424" s="37">
        <f>IFERROR(IF(V424=0,"",ROUNDUP(V424/H424,0)*0.01196),"")</f>
        <v>0.1196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9.4696969696969688</v>
      </c>
      <c r="V433" s="310">
        <f>IFERROR(V424/H424,"0")+IFERROR(V425/H425,"0")+IFERROR(V426/H426,"0")+IFERROR(V427/H427,"0")+IFERROR(V428/H428,"0")+IFERROR(V429/H429,"0")+IFERROR(V430/H430,"0")+IFERROR(V431/H431,"0")+IFERROR(V432/H432,"0")</f>
        <v>10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0.1196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50</v>
      </c>
      <c r="V434" s="310">
        <f>IFERROR(SUM(V424:V432),"0")</f>
        <v>52.800000000000004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200</v>
      </c>
      <c r="V458" s="309">
        <f>IFERROR(IF(U458="",0,CEILING((U458/$H458),1)*$H458),"")</f>
        <v>202.79999999999998</v>
      </c>
      <c r="W458" s="37">
        <f>IFERROR(IF(V458=0,"",ROUNDUP(V458/H458,0)*0.02175),"")</f>
        <v>0.5655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25.641025641025642</v>
      </c>
      <c r="V461" s="310">
        <f>IFERROR(V458/H458,"0")+IFERROR(V459/H459,"0")+IFERROR(V460/H460,"0")</f>
        <v>26</v>
      </c>
      <c r="W461" s="310">
        <f>IFERROR(IF(W458="",0,W458),"0")+IFERROR(IF(W459="",0,W459),"0")+IFERROR(IF(W460="",0,W460),"0")</f>
        <v>0.5655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200</v>
      </c>
      <c r="V462" s="310">
        <f>IFERROR(SUM(V458:V460),"0")</f>
        <v>202.79999999999998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2040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2114.1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2160.6504095904102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2238.6360000000004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2260.6504095904102</v>
      </c>
      <c r="V466" s="310">
        <f>GrossWeightTotalR+PalletQtyTotalR*25</f>
        <v>2338.6360000000004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364.24313340980007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376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4.6396699999999997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666.90000000000009</v>
      </c>
      <c r="F473" s="47">
        <f>IFERROR(V122*1,"0")+IFERROR(V123*1,"0")+IFERROR(V124*1,"0")+IFERROR(V125*1,"0")</f>
        <v>105.3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331.20000000000005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101.39999999999999</v>
      </c>
      <c r="K473" s="47">
        <f>IFERROR(V251*1,"0")+IFERROR(V252*1,"0")+IFERROR(V253*1,"0")+IFERROR(V254*1,"0")+IFERROR(V255*1,"0")+IFERROR(V256*1,"0")+IFERROR(V257*1,"0")+IFERROR(V261*1,"0")+IFERROR(V262*1,"0")</f>
        <v>86.4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488.4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9.6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69.300000000000011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52.800000000000004</v>
      </c>
      <c r="R473" s="47">
        <f>IFERROR(V443*1,"0")+IFERROR(V444*1,"0")+IFERROR(V448*1,"0")+IFERROR(V449*1,"0")+IFERROR(V453*1,"0")+IFERROR(V454*1,"0")+IFERROR(V458*1,"0")+IFERROR(V459*1,"0")+IFERROR(V460*1,"0")</f>
        <v>202.79999999999998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2023-08-18T10:31:26Z</dcterms:modified>
</cp:coreProperties>
</file>