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0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V241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V189" i="1" s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V127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W114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W111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V37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89" i="1" l="1"/>
  <c r="W59" i="1"/>
  <c r="W118" i="1"/>
  <c r="H9" i="1"/>
  <c r="V24" i="1"/>
  <c r="V32" i="1"/>
  <c r="V467" i="1" s="1"/>
  <c r="E473" i="1"/>
  <c r="V112" i="1"/>
  <c r="V119" i="1"/>
  <c r="V158" i="1"/>
  <c r="W155" i="1"/>
  <c r="W157" i="1" s="1"/>
  <c r="J473" i="1"/>
  <c r="V209" i="1"/>
  <c r="W193" i="1"/>
  <c r="W208" i="1" s="1"/>
  <c r="V208" i="1"/>
  <c r="V220" i="1"/>
  <c r="V242" i="1"/>
  <c r="W238" i="1"/>
  <c r="W241" i="1" s="1"/>
  <c r="V247" i="1"/>
  <c r="W245" i="1"/>
  <c r="W258" i="1"/>
  <c r="V269" i="1"/>
  <c r="L473" i="1"/>
  <c r="V270" i="1"/>
  <c r="W267" i="1"/>
  <c r="W269" i="1" s="1"/>
  <c r="W275" i="1"/>
  <c r="V309" i="1"/>
  <c r="V310" i="1"/>
  <c r="W308" i="1"/>
  <c r="W309" i="1" s="1"/>
  <c r="V360" i="1"/>
  <c r="W367" i="1"/>
  <c r="W438" i="1"/>
  <c r="C473" i="1"/>
  <c r="J9" i="1"/>
  <c r="W36" i="1"/>
  <c r="W37" i="1" s="1"/>
  <c r="W40" i="1"/>
  <c r="W41" i="1" s="1"/>
  <c r="W44" i="1"/>
  <c r="W45" i="1" s="1"/>
  <c r="W50" i="1"/>
  <c r="W52" i="1" s="1"/>
  <c r="W63" i="1"/>
  <c r="W80" i="1" s="1"/>
  <c r="V81" i="1"/>
  <c r="W92" i="1"/>
  <c r="W101" i="1" s="1"/>
  <c r="V118" i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V219" i="1"/>
  <c r="V228" i="1"/>
  <c r="W235" i="1"/>
  <c r="V248" i="1"/>
  <c r="V258" i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K473" i="1"/>
  <c r="A10" i="1"/>
  <c r="B473" i="1"/>
  <c r="V464" i="1"/>
  <c r="V465" i="1"/>
  <c r="V60" i="1"/>
  <c r="V80" i="1"/>
  <c r="V90" i="1"/>
  <c r="V102" i="1"/>
  <c r="F473" i="1"/>
  <c r="V126" i="1"/>
  <c r="V134" i="1"/>
  <c r="W131" i="1"/>
  <c r="W134" i="1" s="1"/>
  <c r="W247" i="1"/>
  <c r="V302" i="1"/>
  <c r="W300" i="1"/>
  <c r="W301" i="1" s="1"/>
  <c r="N473" i="1"/>
  <c r="V322" i="1"/>
  <c r="W317" i="1"/>
  <c r="W321" i="1" s="1"/>
  <c r="V327" i="1"/>
  <c r="W325" i="1"/>
  <c r="W326" i="1" s="1"/>
  <c r="V368" i="1"/>
  <c r="V451" i="1"/>
  <c r="W449" i="1"/>
  <c r="W450" i="1" s="1"/>
  <c r="F9" i="1"/>
  <c r="W22" i="1"/>
  <c r="W23" i="1" s="1"/>
  <c r="W26" i="1"/>
  <c r="W32" i="1" s="1"/>
  <c r="D473" i="1"/>
  <c r="V59" i="1"/>
  <c r="W122" i="1"/>
  <c r="W126" i="1" s="1"/>
  <c r="V135" i="1"/>
  <c r="V146" i="1"/>
  <c r="V165" i="1"/>
  <c r="W160" i="1"/>
  <c r="W164" i="1" s="1"/>
  <c r="V164" i="1"/>
  <c r="V190" i="1"/>
  <c r="W188" i="1"/>
  <c r="W189" i="1" s="1"/>
  <c r="V263" i="1"/>
  <c r="V264" i="1"/>
  <c r="W262" i="1"/>
  <c r="W263" i="1" s="1"/>
  <c r="V301" i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W468" i="1" l="1"/>
  <c r="V463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<sst xmlns="http://schemas.openxmlformats.org/spreadsheetml/2006/main" count="1742" uniqueCount="683">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</sst>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45161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Среда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700</v>
      </c>
      <c r="V56" s="309">
        <f>IFERROR(IF(U56="",0,CEILING((U56/$H56),1)*$H56),"")</f>
        <v>702</v>
      </c>
      <c r="W56" s="37">
        <f>IFERROR(IF(V56=0,"",ROUNDUP(V56/H56,0)*0.02175),"")</f>
        <v>1.4137499999999998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64.81481481481481</v>
      </c>
      <c r="V59" s="310">
        <f>IFERROR(V56/H56,"0")+IFERROR(V57/H57,"0")+IFERROR(V58/H58,"0")</f>
        <v>65</v>
      </c>
      <c r="W59" s="310">
        <f>IFERROR(IF(W56="",0,W56),"0")+IFERROR(IF(W57="",0,W57),"0")+IFERROR(IF(W58="",0,W58),"0")</f>
        <v>1.4137499999999998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700</v>
      </c>
      <c r="V60" s="310">
        <f>IFERROR(SUM(V56:V58),"0")</f>
        <v>702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300</v>
      </c>
      <c r="V104" s="309">
        <f t="shared" ref="V104:V110" si="6">IFERROR(IF(U104="",0,CEILING((U104/$H104),1)*$H104),"")</f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37.037037037037038</v>
      </c>
      <c r="V111" s="310">
        <f>IFERROR(V104/H104,"0")+IFERROR(V105/H105,"0")+IFERROR(V106/H106,"0")+IFERROR(V107/H107,"0")+IFERROR(V108/H108,"0")+IFERROR(V109/H109,"0")+IFERROR(V110/H110,"0")</f>
        <v>38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300</v>
      </c>
      <c r="V112" s="310">
        <f>IFERROR(SUM(V104:V110),"0")</f>
        <v>307.8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100</v>
      </c>
      <c r="V253" s="309">
        <f t="shared" si="13"/>
        <v>108</v>
      </c>
      <c r="W253" s="37">
        <f>IFERROR(IF(V253=0,"",ROUNDUP(V253/H253,0)*0.02175),"")</f>
        <v>0.21749999999999997</v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9.2592592592592595</v>
      </c>
      <c r="V258" s="310">
        <f>IFERROR(V251/H251,"0")+IFERROR(V252/H252,"0")+IFERROR(V253/H253,"0")+IFERROR(V254/H254,"0")+IFERROR(V255/H255,"0")+IFERROR(V256/H256,"0")+IFERROR(V257/H257,"0")</f>
        <v>10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100</v>
      </c>
      <c r="V259" s="310">
        <f>IFERROR(SUM(V251:V257),"0")</f>
        <v>108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200</v>
      </c>
      <c r="V292" s="309">
        <f t="shared" si="14"/>
        <v>210</v>
      </c>
      <c r="W292" s="37">
        <f>IFERROR(IF(V292=0,"",ROUNDUP(V292/H292,0)*0.02175),"")</f>
        <v>0.30449999999999999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13.333333333333334</v>
      </c>
      <c r="V296" s="310">
        <f>IFERROR(V288/H288,"0")+IFERROR(V289/H289,"0")+IFERROR(V290/H290,"0")+IFERROR(V291/H291,"0")+IFERROR(V292/H292,"0")+IFERROR(V293/H293,"0")+IFERROR(V294/H294,"0")+IFERROR(V295/H295,"0")</f>
        <v>14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0.30449999999999999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200</v>
      </c>
      <c r="V297" s="310">
        <f>IFERROR(SUM(V288:V295),"0")</f>
        <v>210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600</v>
      </c>
      <c r="V299" s="309">
        <f>IFERROR(IF(U299="",0,CEILING((U299/$H299),1)*$H299),"")</f>
        <v>600</v>
      </c>
      <c r="W299" s="37">
        <f>IFERROR(IF(V299=0,"",ROUNDUP(V299/H299,0)*0.02175),"")</f>
        <v>0.86999999999999988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40</v>
      </c>
      <c r="V301" s="310">
        <f>IFERROR(V299/H299,"0")+IFERROR(V300/H300,"0")</f>
        <v>40</v>
      </c>
      <c r="W301" s="310">
        <f>IFERROR(IF(W299="",0,W299),"0")+IFERROR(IF(W300="",0,W300),"0")</f>
        <v>0.86999999999999988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600</v>
      </c>
      <c r="V302" s="310">
        <f>IFERROR(SUM(V299:V300),"0")</f>
        <v>600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1300</v>
      </c>
      <c r="V407" s="309">
        <f t="shared" si="18"/>
        <v>1304.1600000000001</v>
      </c>
      <c r="W407" s="37">
        <f>IFERROR(IF(V407=0,"",ROUNDUP(V407/H407,0)*0.01196),"")</f>
        <v>2.9541200000000001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200</v>
      </c>
      <c r="V409" s="309">
        <f t="shared" si="18"/>
        <v>200.64000000000001</v>
      </c>
      <c r="W409" s="37">
        <f>IFERROR(IF(V409=0,"",ROUNDUP(V409/H409,0)*0.01196),"")</f>
        <v>0.45448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284.09090909090907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285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3.4085999999999999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1500</v>
      </c>
      <c r="V417" s="310">
        <f>IFERROR(SUM(V406:V415),"0")</f>
        <v>1504.8000000000002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100</v>
      </c>
      <c r="V458" s="309">
        <f>IFERROR(IF(U458="",0,CEILING((U458/$H458),1)*$H458),"")</f>
        <v>101.39999999999999</v>
      </c>
      <c r="W458" s="37">
        <f>IFERROR(IF(V458=0,"",ROUNDUP(V458/H458,0)*0.02175),"")</f>
        <v>0.28275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12.820512820512821</v>
      </c>
      <c r="V461" s="310">
        <f>IFERROR(V458/H458,"0")+IFERROR(V459/H459,"0")+IFERROR(V460/H460,"0")</f>
        <v>13</v>
      </c>
      <c r="W461" s="310">
        <f>IFERROR(IF(W458="",0,W458),"0")+IFERROR(IF(W459="",0,W459),"0")+IFERROR(IF(W460="",0,W460),"0")</f>
        <v>0.28275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100</v>
      </c>
      <c r="V462" s="310">
        <f>IFERROR(SUM(V458:V460),"0")</f>
        <v>101.39999999999999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3500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3534.0000000000005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3691.5479409479403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3727.2840000000001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7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3866.5479409479403</v>
      </c>
      <c r="V466" s="310">
        <f>GrossWeightTotalR+PalletQtyTotalR*25</f>
        <v>3902.2840000000001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461.35586635586634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465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7.323599999999999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702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307.8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108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810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1504.8000000000002</v>
      </c>
      <c r="R473" s="47">
        <f>IFERROR(V443*1,"0")+IFERROR(V444*1,"0")+IFERROR(V448*1,"0")+IFERROR(V449*1,"0")+IFERROR(V453*1,"0")+IFERROR(V454*1,"0")+IFERROR(V458*1,"0")+IFERROR(V459*1,"0")+IFERROR(V460*1,"0")</f>
        <v>101.39999999999999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2023-08-21T09:21:41Z</dcterms:modified>
</cp:coreProperties>
</file>