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V434" i="1" s="1"/>
  <c r="W424" i="1"/>
  <c r="W433" i="1" s="1"/>
  <c r="V424" i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U398" i="1"/>
  <c r="V397" i="1"/>
  <c r="U397" i="1"/>
  <c r="W396" i="1"/>
  <c r="W397" i="1" s="1"/>
  <c r="V396" i="1"/>
  <c r="V398" i="1" s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W393" i="1" s="1"/>
  <c r="V387" i="1"/>
  <c r="W387" i="1" s="1"/>
  <c r="M387" i="1"/>
  <c r="W386" i="1"/>
  <c r="V386" i="1"/>
  <c r="V393" i="1" s="1"/>
  <c r="U384" i="1"/>
  <c r="U383" i="1"/>
  <c r="V382" i="1"/>
  <c r="M382" i="1"/>
  <c r="W381" i="1"/>
  <c r="V381" i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V361" i="1" s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V326" i="1" s="1"/>
  <c r="M324" i="1"/>
  <c r="U322" i="1"/>
  <c r="V321" i="1"/>
  <c r="U321" i="1"/>
  <c r="W320" i="1"/>
  <c r="V320" i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V301" i="1" s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W296" i="1" s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V248" i="1" s="1"/>
  <c r="M244" i="1"/>
  <c r="U242" i="1"/>
  <c r="V241" i="1"/>
  <c r="U241" i="1"/>
  <c r="W240" i="1"/>
  <c r="V240" i="1"/>
  <c r="M240" i="1"/>
  <c r="V239" i="1"/>
  <c r="W239" i="1" s="1"/>
  <c r="V238" i="1"/>
  <c r="U236" i="1"/>
  <c r="U235" i="1"/>
  <c r="W234" i="1"/>
  <c r="V234" i="1"/>
  <c r="W233" i="1"/>
  <c r="V233" i="1"/>
  <c r="M233" i="1"/>
  <c r="V232" i="1"/>
  <c r="W232" i="1" s="1"/>
  <c r="M232" i="1"/>
  <c r="W231" i="1"/>
  <c r="V231" i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W139" i="1"/>
  <c r="V139" i="1"/>
  <c r="V138" i="1"/>
  <c r="V146" i="1" s="1"/>
  <c r="M138" i="1"/>
  <c r="V135" i="1"/>
  <c r="U135" i="1"/>
  <c r="U134" i="1"/>
  <c r="V133" i="1"/>
  <c r="W133" i="1" s="1"/>
  <c r="M133" i="1"/>
  <c r="W132" i="1"/>
  <c r="V132" i="1"/>
  <c r="M132" i="1"/>
  <c r="W131" i="1"/>
  <c r="W134" i="1" s="1"/>
  <c r="V131" i="1"/>
  <c r="G47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W36" i="1" s="1"/>
  <c r="M36" i="1"/>
  <c r="W35" i="1"/>
  <c r="V35" i="1"/>
  <c r="V37" i="1" s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V23" i="1" s="1"/>
  <c r="M22" i="1"/>
  <c r="H10" i="1"/>
  <c r="A9" i="1"/>
  <c r="F10" i="1" s="1"/>
  <c r="D7" i="1"/>
  <c r="N6" i="1"/>
  <c r="M2" i="1"/>
  <c r="W37" i="1" l="1"/>
  <c r="W118" i="1"/>
  <c r="W89" i="1"/>
  <c r="W111" i="1"/>
  <c r="H9" i="1"/>
  <c r="V24" i="1"/>
  <c r="V119" i="1"/>
  <c r="V228" i="1"/>
  <c r="V334" i="1"/>
  <c r="W329" i="1"/>
  <c r="W333" i="1" s="1"/>
  <c r="W438" i="1"/>
  <c r="C473" i="1"/>
  <c r="A10" i="1"/>
  <c r="V60" i="1"/>
  <c r="V80" i="1"/>
  <c r="V90" i="1"/>
  <c r="V102" i="1"/>
  <c r="F473" i="1"/>
  <c r="V126" i="1"/>
  <c r="V32" i="1"/>
  <c r="V467" i="1" s="1"/>
  <c r="E473" i="1"/>
  <c r="V112" i="1"/>
  <c r="W235" i="1"/>
  <c r="V258" i="1"/>
  <c r="V305" i="1"/>
  <c r="V306" i="1"/>
  <c r="W304" i="1"/>
  <c r="W305" i="1" s="1"/>
  <c r="W344" i="1"/>
  <c r="J9" i="1"/>
  <c r="W40" i="1"/>
  <c r="W41" i="1" s="1"/>
  <c r="W44" i="1"/>
  <c r="W45" i="1" s="1"/>
  <c r="W50" i="1"/>
  <c r="W52" i="1" s="1"/>
  <c r="W63" i="1"/>
  <c r="W80" i="1" s="1"/>
  <c r="V81" i="1"/>
  <c r="W92" i="1"/>
  <c r="W101" i="1" s="1"/>
  <c r="V111" i="1"/>
  <c r="V118" i="1"/>
  <c r="V134" i="1"/>
  <c r="V165" i="1"/>
  <c r="W160" i="1"/>
  <c r="W164" i="1" s="1"/>
  <c r="V164" i="1"/>
  <c r="V189" i="1"/>
  <c r="V190" i="1"/>
  <c r="W188" i="1"/>
  <c r="W189" i="1" s="1"/>
  <c r="W219" i="1"/>
  <c r="V229" i="1"/>
  <c r="V235" i="1"/>
  <c r="V297" i="1"/>
  <c r="V296" i="1"/>
  <c r="V309" i="1"/>
  <c r="V310" i="1"/>
  <c r="W308" i="1"/>
  <c r="W309" i="1" s="1"/>
  <c r="V360" i="1"/>
  <c r="W367" i="1"/>
  <c r="V422" i="1"/>
  <c r="W420" i="1"/>
  <c r="W421" i="1" s="1"/>
  <c r="U466" i="1"/>
  <c r="K473" i="1"/>
  <c r="B473" i="1"/>
  <c r="V464" i="1"/>
  <c r="V465" i="1"/>
  <c r="H473" i="1"/>
  <c r="V147" i="1"/>
  <c r="W138" i="1"/>
  <c r="W146" i="1" s="1"/>
  <c r="V158" i="1"/>
  <c r="W155" i="1"/>
  <c r="W157" i="1" s="1"/>
  <c r="J473" i="1"/>
  <c r="V209" i="1"/>
  <c r="W193" i="1"/>
  <c r="W208" i="1" s="1"/>
  <c r="V208" i="1"/>
  <c r="V264" i="1"/>
  <c r="W262" i="1"/>
  <c r="W263" i="1" s="1"/>
  <c r="V313" i="1"/>
  <c r="V314" i="1"/>
  <c r="W312" i="1"/>
  <c r="W313" i="1" s="1"/>
  <c r="V384" i="1"/>
  <c r="W382" i="1"/>
  <c r="W383" i="1" s="1"/>
  <c r="V451" i="1"/>
  <c r="W449" i="1"/>
  <c r="W450" i="1" s="1"/>
  <c r="F9" i="1"/>
  <c r="W22" i="1"/>
  <c r="W23" i="1" s="1"/>
  <c r="W26" i="1"/>
  <c r="W32" i="1" s="1"/>
  <c r="D473" i="1"/>
  <c r="V59" i="1"/>
  <c r="W122" i="1"/>
  <c r="W126" i="1" s="1"/>
  <c r="V127" i="1"/>
  <c r="V153" i="1"/>
  <c r="W150" i="1"/>
  <c r="W152" i="1" s="1"/>
  <c r="I473" i="1"/>
  <c r="V157" i="1"/>
  <c r="V185" i="1"/>
  <c r="W167" i="1"/>
  <c r="W184" i="1" s="1"/>
  <c r="V184" i="1"/>
  <c r="V220" i="1"/>
  <c r="V236" i="1"/>
  <c r="V242" i="1"/>
  <c r="W238" i="1"/>
  <c r="W241" i="1" s="1"/>
  <c r="V247" i="1"/>
  <c r="W245" i="1"/>
  <c r="W247" i="1" s="1"/>
  <c r="W258" i="1"/>
  <c r="V263" i="1"/>
  <c r="V269" i="1"/>
  <c r="L473" i="1"/>
  <c r="V270" i="1"/>
  <c r="W267" i="1"/>
  <c r="W269" i="1" s="1"/>
  <c r="W275" i="1"/>
  <c r="V302" i="1"/>
  <c r="W300" i="1"/>
  <c r="W301" i="1" s="1"/>
  <c r="N473" i="1"/>
  <c r="V322" i="1"/>
  <c r="W317" i="1"/>
  <c r="W321" i="1" s="1"/>
  <c r="V327" i="1"/>
  <c r="W325" i="1"/>
  <c r="W326" i="1" s="1"/>
  <c r="V368" i="1"/>
  <c r="V383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3" i="1" l="1"/>
  <c r="V466" i="1"/>
  <c r="W468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<sst xmlns="http://schemas.openxmlformats.org/spreadsheetml/2006/main" count="1743" uniqueCount="684">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</sst>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45162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Четверг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0.58333333333333337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1200</v>
      </c>
      <c r="V56" s="309">
        <f>IFERROR(IF(U56="",0,CEILING((U56/$H56),1)*$H56),"")</f>
        <v>1209.6000000000001</v>
      </c>
      <c r="W56" s="37">
        <f>IFERROR(IF(V56=0,"",ROUNDUP(V56/H56,0)*0.02175),"")</f>
        <v>2.4359999999999999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111.1111111111111</v>
      </c>
      <c r="V59" s="310">
        <f>IFERROR(V56/H56,"0")+IFERROR(V57/H57,"0")+IFERROR(V58/H58,"0")</f>
        <v>112</v>
      </c>
      <c r="W59" s="310">
        <f>IFERROR(IF(W56="",0,W56),"0")+IFERROR(IF(W57="",0,W57),"0")+IFERROR(IF(W58="",0,W58),"0")</f>
        <v>2.4359999999999999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1200</v>
      </c>
      <c r="V60" s="310">
        <f>IFERROR(SUM(V56:V58),"0")</f>
        <v>1209.6000000000001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50</v>
      </c>
      <c r="V251" s="309">
        <f t="shared" ref="V251:V257" si="13">IFERROR(IF(U251="",0,CEILING((U251/$H251),1)*$H251),"")</f>
        <v>54</v>
      </c>
      <c r="W251" s="37">
        <f>IFERROR(IF(V251=0,"",ROUNDUP(V251/H251,0)*0.02175),"")</f>
        <v>0.10874999999999999</v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30</v>
      </c>
      <c r="V253" s="309">
        <f t="shared" si="13"/>
        <v>32.400000000000006</v>
      </c>
      <c r="W253" s="37">
        <f>IFERROR(IF(V253=0,"",ROUNDUP(V253/H253,0)*0.02175),"")</f>
        <v>6.5250000000000002E-2</v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7.4074074074074074</v>
      </c>
      <c r="V258" s="310">
        <f>IFERROR(V251/H251,"0")+IFERROR(V252/H252,"0")+IFERROR(V253/H253,"0")+IFERROR(V254/H254,"0")+IFERROR(V255/H255,"0")+IFERROR(V256/H256,"0")+IFERROR(V257/H257,"0")</f>
        <v>8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0.17399999999999999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80</v>
      </c>
      <c r="V259" s="310">
        <f>IFERROR(SUM(V251:V257),"0")</f>
        <v>86.4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0</v>
      </c>
      <c r="V296" s="310">
        <f>IFERROR(V288/H288,"0")+IFERROR(V289/H289,"0")+IFERROR(V290/H290,"0")+IFERROR(V291/H291,"0")+IFERROR(V292/H292,"0")+IFERROR(V293/H293,"0")+IFERROR(V294/H294,"0")+IFERROR(V295/H295,"0")</f>
        <v>0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0</v>
      </c>
      <c r="V297" s="310">
        <f>IFERROR(SUM(V288:V295),"0")</f>
        <v>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500</v>
      </c>
      <c r="V299" s="309">
        <f>IFERROR(IF(U299="",0,CEILING((U299/$H299),1)*$H299),"")</f>
        <v>510</v>
      </c>
      <c r="W299" s="37">
        <f>IFERROR(IF(V299=0,"",ROUNDUP(V299/H299,0)*0.02175),"")</f>
        <v>0.73949999999999994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33.333333333333336</v>
      </c>
      <c r="V301" s="310">
        <f>IFERROR(V299/H299,"0")+IFERROR(V300/H300,"0")</f>
        <v>34</v>
      </c>
      <c r="W301" s="310">
        <f>IFERROR(IF(W299="",0,W299),"0")+IFERROR(IF(W300="",0,W300),"0")</f>
        <v>0.73949999999999994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500</v>
      </c>
      <c r="V302" s="310">
        <f>IFERROR(SUM(V299:V300),"0")</f>
        <v>510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20</v>
      </c>
      <c r="V409" s="309">
        <f t="shared" si="18"/>
        <v>21.12</v>
      </c>
      <c r="W409" s="37">
        <f>IFERROR(IF(V409=0,"",ROUNDUP(V409/H409,0)*0.01196),"")</f>
        <v>4.7840000000000001E-2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3.7878787878787876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4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4.7840000000000001E-2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20</v>
      </c>
      <c r="V417" s="310">
        <f>IFERROR(SUM(V406:V415),"0")</f>
        <v>21.12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1800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1827.1200000000001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1874.2525252525249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1902.48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1949.2525252525249</v>
      </c>
      <c r="V466" s="310">
        <f>GrossWeightTotalR+PalletQtyTotalR*25</f>
        <v>1977.48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155.63973063973063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158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3.3973399999999998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1209.6000000000001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86.4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21.12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2023-08-22T11:16:13Z</dcterms:modified>
</cp:coreProperties>
</file>