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V254" i="2"/>
  <c r="W254" i="2" s="1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U236" i="2"/>
  <c r="U235" i="2"/>
  <c r="V234" i="2"/>
  <c r="V233" i="2"/>
  <c r="W233" i="2" s="1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W187" i="2" s="1"/>
  <c r="W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W22" i="2" s="1"/>
  <c r="W23" i="2" s="1"/>
  <c r="M22" i="2"/>
  <c r="H10" i="2"/>
  <c r="A9" i="2"/>
  <c r="H9" i="2" s="1"/>
  <c r="D7" i="2"/>
  <c r="N6" i="2"/>
  <c r="M2" i="2"/>
  <c r="W304" i="2" l="1"/>
  <c r="W305" i="2" s="1"/>
  <c r="V59" i="2"/>
  <c r="V60" i="2"/>
  <c r="W241" i="2"/>
  <c r="E473" i="2"/>
  <c r="U463" i="2"/>
  <c r="W211" i="2"/>
  <c r="W212" i="2" s="1"/>
  <c r="M473" i="2"/>
  <c r="V378" i="2"/>
  <c r="W396" i="2"/>
  <c r="W397" i="2" s="1"/>
  <c r="V397" i="2"/>
  <c r="W400" i="2"/>
  <c r="W401" i="2" s="1"/>
  <c r="V401" i="2"/>
  <c r="V417" i="2"/>
  <c r="V46" i="2"/>
  <c r="V112" i="2"/>
  <c r="F473" i="2"/>
  <c r="V165" i="2"/>
  <c r="V258" i="2"/>
  <c r="V306" i="2"/>
  <c r="V322" i="2"/>
  <c r="V345" i="2"/>
  <c r="V361" i="2"/>
  <c r="W455" i="2"/>
  <c r="U466" i="2"/>
  <c r="F10" i="2"/>
  <c r="V236" i="2"/>
  <c r="V283" i="2"/>
  <c r="V284" i="2"/>
  <c r="V309" i="2"/>
  <c r="V310" i="2"/>
  <c r="A10" i="2"/>
  <c r="W40" i="2"/>
  <c r="W41" i="2" s="1"/>
  <c r="V41" i="2"/>
  <c r="V53" i="2"/>
  <c r="V89" i="2"/>
  <c r="V102" i="2"/>
  <c r="V118" i="2"/>
  <c r="W122" i="2"/>
  <c r="W126" i="2" s="1"/>
  <c r="V147" i="2"/>
  <c r="V189" i="2"/>
  <c r="V190" i="2"/>
  <c r="J473" i="2"/>
  <c r="V259" i="2"/>
  <c r="W272" i="2"/>
  <c r="V275" i="2"/>
  <c r="W288" i="2"/>
  <c r="W296" i="2" s="1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G473" i="2"/>
  <c r="V464" i="2"/>
  <c r="W222" i="2"/>
  <c r="V228" i="2"/>
  <c r="V465" i="2"/>
  <c r="U467" i="2"/>
  <c r="J9" i="2"/>
  <c r="W393" i="2"/>
  <c r="W184" i="2"/>
  <c r="W134" i="2"/>
  <c r="W433" i="2"/>
  <c r="W208" i="2"/>
  <c r="W118" i="2"/>
  <c r="W219" i="2"/>
  <c r="H473" i="2"/>
  <c r="I473" i="2"/>
  <c r="V208" i="2"/>
  <c r="W35" i="2"/>
  <c r="W37" i="2" s="1"/>
  <c r="W224" i="2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406" i="2"/>
  <c r="W416" i="2" s="1"/>
  <c r="W437" i="2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W438" i="2" l="1"/>
  <c r="W275" i="2"/>
  <c r="W228" i="2"/>
  <c r="V466" i="2"/>
  <c r="V463" i="2"/>
  <c r="V467" i="2"/>
  <c r="W101" i="2"/>
  <c r="W468" i="2" l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<sst xmlns="http://schemas.openxmlformats.org/spreadsheetml/2006/main" count="2792" uniqueCount="687">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</sst>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45162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658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Четверг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7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0.45833333333333331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12000</v>
      </c>
      <c r="V222" s="56">
        <f t="shared" ref="V222:V227" si="12">IFERROR(IF(U222="",0,CEILING((U222/$H222),1)*$H222),"")</f>
        <v>12004.199999999999</v>
      </c>
      <c r="W222" s="42">
        <f>IFERROR(IF(V222=0,"",ROUNDUP(V222/H222,0)*0.02175),"")</f>
        <v>32.233499999999999</v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1481.4814814814815</v>
      </c>
      <c r="V228" s="44">
        <f>IFERROR(V222/H222,"0")+IFERROR(V223/H223,"0")+IFERROR(V224/H224,"0")+IFERROR(V225/H225,"0")+IFERROR(V226/H226,"0")+IFERROR(V227/H227,"0")</f>
        <v>1482</v>
      </c>
      <c r="W228" s="44">
        <f>IFERROR(IF(W222="",0,W222),"0")+IFERROR(IF(W223="",0,W223),"0")+IFERROR(IF(W224="",0,W224),"0")+IFERROR(IF(W225="",0,W225),"0")+IFERROR(IF(W226="",0,W226),"0")+IFERROR(IF(W227="",0,W227),"0")</f>
        <v>32.233499999999999</v>
      </c>
      <c r="X228" s="68"/>
      <c r="Y228" s="68"/>
    </row>
    <row r="229" spans="1:29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12000</v>
      </c>
      <c r="V229" s="44">
        <f>IFERROR(SUM(V222:V227),"0")</f>
        <v>12004.199999999999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5900</v>
      </c>
      <c r="V289" s="56">
        <f t="shared" si="14"/>
        <v>5910</v>
      </c>
      <c r="W289" s="42">
        <f>IFERROR(IF(V289=0,"",ROUNDUP(V289/H289,0)*0.02039),"")</f>
        <v>8.0336599999999994</v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393.33333333333331</v>
      </c>
      <c r="V296" s="44">
        <f>IFERROR(V288/H288,"0")+IFERROR(V289/H289,"0")+IFERROR(V290/H290,"0")+IFERROR(V291/H291,"0")+IFERROR(V292/H292,"0")+IFERROR(V293/H293,"0")+IFERROR(V294/H294,"0")+IFERROR(V295/H295,"0")</f>
        <v>394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8.0336599999999994</v>
      </c>
      <c r="X296" s="68"/>
      <c r="Y296" s="68"/>
    </row>
    <row r="297" spans="1:29" x14ac:dyDescent="0.2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5900</v>
      </c>
      <c r="V297" s="44">
        <f>IFERROR(SUM(V288:V295),"0")</f>
        <v>5910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17900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17914.199999999997</v>
      </c>
      <c r="W463" s="43"/>
      <c r="X463" s="68"/>
      <c r="Y463" s="68"/>
    </row>
    <row r="464" spans="1:29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18915.466666666667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18930.275999999998</v>
      </c>
      <c r="W464" s="43"/>
      <c r="X464" s="68"/>
      <c r="Y464" s="68"/>
    </row>
    <row r="465" spans="1:28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35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35</v>
      </c>
      <c r="W465" s="43"/>
      <c r="X465" s="68"/>
      <c r="Y465" s="68"/>
    </row>
    <row r="466" spans="1:28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19790.466666666667</v>
      </c>
      <c r="V466" s="44">
        <f>GrossWeightTotalR+PalletQtyTotalR*25</f>
        <v>19805.275999999998</v>
      </c>
      <c r="W466" s="43"/>
      <c r="X466" s="68"/>
      <c r="Y466" s="68"/>
    </row>
    <row r="467" spans="1:28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1874.8148148148148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1876</v>
      </c>
      <c r="W467" s="43"/>
      <c r="X467" s="68"/>
      <c r="Y467" s="68"/>
    </row>
    <row r="468" spans="1:28" ht="14.25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40.267159999999997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5" thickBot="1" x14ac:dyDescent="0.25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12004.199999999999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5910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2023-08-22T10:54:07Z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