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<sst xmlns="http://schemas.openxmlformats.org/spreadsheetml/2006/main" count="2792" uniqueCount="687">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</sst>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0.41666666666666669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130</v>
      </c>
      <c r="V56" s="56">
        <f>IFERROR(IF(U56="",0,CEILING((U56/$H56),1)*$H56),"")</f>
        <v>140.4</v>
      </c>
      <c r="W56" s="42">
        <f>IFERROR(IF(V56=0,"",ROUNDUP(V56/H56,0)*0.02175),"")</f>
        <v>0.28275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12.037037037037036</v>
      </c>
      <c r="V59" s="44">
        <f>IFERROR(V56/H56,"0")+IFERROR(V57/H57,"0")+IFERROR(V58/H58,"0")</f>
        <v>13</v>
      </c>
      <c r="W59" s="44">
        <f>IFERROR(IF(W56="",0,W56),"0")+IFERROR(IF(W57="",0,W57),"0")+IFERROR(IF(W58="",0,W58),"0")</f>
        <v>0.28275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130</v>
      </c>
      <c r="V60" s="44">
        <f>IFERROR(SUM(V56:V58),"0")</f>
        <v>140.4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240</v>
      </c>
      <c r="V104" s="56">
        <f t="shared" ref="V104:V110" si="6">IFERROR(IF(U104="",0,CEILING((U104/$H104),1)*$H104),"")</f>
        <v>243</v>
      </c>
      <c r="W104" s="42">
        <f>IFERROR(IF(V104=0,"",ROUNDUP(V104/H104,0)*0.02175),"")</f>
        <v>0.65249999999999997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29.62962962962963</v>
      </c>
      <c r="V111" s="44">
        <f>IFERROR(V104/H104,"0")+IFERROR(V105/H105,"0")+IFERROR(V106/H106,"0")+IFERROR(V107/H107,"0")+IFERROR(V108/H108,"0")+IFERROR(V109/H109,"0")+IFERROR(V110/H110,"0")</f>
        <v>30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0.65249999999999997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240</v>
      </c>
      <c r="V112" s="44">
        <f>IFERROR(SUM(V104:V110),"0")</f>
        <v>243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160</v>
      </c>
      <c r="V251" s="56">
        <f t="shared" ref="V251:V257" si="13">IFERROR(IF(U251="",0,CEILING((U251/$H251),1)*$H251),"")</f>
        <v>162</v>
      </c>
      <c r="W251" s="42">
        <f>IFERROR(IF(V251=0,"",ROUNDUP(V251/H251,0)*0.02175),"")</f>
        <v>0.32624999999999998</v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30</v>
      </c>
      <c r="V253" s="56">
        <f t="shared" si="13"/>
        <v>32.400000000000006</v>
      </c>
      <c r="W253" s="42">
        <f>IFERROR(IF(V253=0,"",ROUNDUP(V253/H253,0)*0.02175),"")</f>
        <v>6.5250000000000002E-2</v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17.592592592592592</v>
      </c>
      <c r="V258" s="44">
        <f>IFERROR(V251/H251,"0")+IFERROR(V252/H252,"0")+IFERROR(V253/H253,"0")+IFERROR(V254/H254,"0")+IFERROR(V255/H255,"0")+IFERROR(V256/H256,"0")+IFERROR(V257/H257,"0")</f>
        <v>18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0.39149999999999996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190</v>
      </c>
      <c r="V259" s="44">
        <f>IFERROR(SUM(V251:V257),"0")</f>
        <v>194.4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4330</v>
      </c>
      <c r="V299" s="56">
        <f>IFERROR(IF(U299="",0,CEILING((U299/$H299),1)*$H299),"")</f>
        <v>4335</v>
      </c>
      <c r="W299" s="42">
        <f>IFERROR(IF(V299=0,"",ROUNDUP(V299/H299,0)*0.02175),"")</f>
        <v>6.2857499999999993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288.66666666666669</v>
      </c>
      <c r="V301" s="44">
        <f>IFERROR(V299/H299,"0")+IFERROR(V300/H300,"0")</f>
        <v>289</v>
      </c>
      <c r="W301" s="44">
        <f>IFERROR(IF(W299="",0,W299),"0")+IFERROR(IF(W300="",0,W300),"0")</f>
        <v>6.2857499999999993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4330</v>
      </c>
      <c r="V302" s="44">
        <f>IFERROR(SUM(V299:V300),"0")</f>
        <v>4335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1460</v>
      </c>
      <c r="V407" s="56">
        <f t="shared" si="18"/>
        <v>1462.5600000000002</v>
      </c>
      <c r="W407" s="42">
        <f>IFERROR(IF(V407=0,"",ROUNDUP(V407/H407,0)*0.01196),"")</f>
        <v>3.3129200000000001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860</v>
      </c>
      <c r="V409" s="56">
        <f t="shared" si="18"/>
        <v>860.64</v>
      </c>
      <c r="W409" s="42">
        <f>IFERROR(IF(V409=0,"",ROUNDUP(V409/H409,0)*0.01196),"")</f>
        <v>1.9494800000000001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439.39393939393938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440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5.2624000000000004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2320</v>
      </c>
      <c r="V417" s="44">
        <f>IFERROR(SUM(V406:V415),"0")</f>
        <v>2323.2000000000003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7210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7236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7537.6751515151518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7564.92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12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12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7837.6751515151518</v>
      </c>
      <c r="V466" s="44">
        <f>GrossWeightTotalR+PalletQtyTotalR*25</f>
        <v>7864.92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787.31986531986536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790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12.8749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140.4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243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194.4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4335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2323.2000000000003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