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945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W460" i="1" s="1"/>
  <c r="M460" i="1"/>
  <c r="V459" i="1"/>
  <c r="W459" i="1" s="1"/>
  <c r="M459" i="1"/>
  <c r="V458" i="1"/>
  <c r="V462" i="1" s="1"/>
  <c r="M458" i="1"/>
  <c r="U456" i="1"/>
  <c r="U455" i="1"/>
  <c r="V454" i="1"/>
  <c r="M454" i="1"/>
  <c r="W453" i="1"/>
  <c r="V453" i="1"/>
  <c r="M453" i="1"/>
  <c r="U451" i="1"/>
  <c r="V450" i="1"/>
  <c r="U450" i="1"/>
  <c r="W449" i="1"/>
  <c r="V449" i="1"/>
  <c r="M449" i="1"/>
  <c r="V448" i="1"/>
  <c r="V451" i="1" s="1"/>
  <c r="M448" i="1"/>
  <c r="V446" i="1"/>
  <c r="U446" i="1"/>
  <c r="U445" i="1"/>
  <c r="V444" i="1"/>
  <c r="W444" i="1" s="1"/>
  <c r="M444" i="1"/>
  <c r="W443" i="1"/>
  <c r="W445" i="1" s="1"/>
  <c r="V443" i="1"/>
  <c r="R473" i="1" s="1"/>
  <c r="M443" i="1"/>
  <c r="U439" i="1"/>
  <c r="U438" i="1"/>
  <c r="W437" i="1"/>
  <c r="V437" i="1"/>
  <c r="M437" i="1"/>
  <c r="V436" i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V428" i="1"/>
  <c r="W428" i="1" s="1"/>
  <c r="V427" i="1"/>
  <c r="W427" i="1" s="1"/>
  <c r="V426" i="1"/>
  <c r="W426" i="1" s="1"/>
  <c r="V425" i="1"/>
  <c r="W425" i="1" s="1"/>
  <c r="V424" i="1"/>
  <c r="U422" i="1"/>
  <c r="V421" i="1"/>
  <c r="U421" i="1"/>
  <c r="W420" i="1"/>
  <c r="V420" i="1"/>
  <c r="M420" i="1"/>
  <c r="V419" i="1"/>
  <c r="V422" i="1" s="1"/>
  <c r="M419" i="1"/>
  <c r="U417" i="1"/>
  <c r="U416" i="1"/>
  <c r="V415" i="1"/>
  <c r="W415" i="1" s="1"/>
  <c r="M415" i="1"/>
  <c r="W414" i="1"/>
  <c r="V414" i="1"/>
  <c r="M414" i="1"/>
  <c r="V413" i="1"/>
  <c r="W413" i="1" s="1"/>
  <c r="M413" i="1"/>
  <c r="W412" i="1"/>
  <c r="V412" i="1"/>
  <c r="M412" i="1"/>
  <c r="V411" i="1"/>
  <c r="W411" i="1" s="1"/>
  <c r="M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V406" i="1"/>
  <c r="Q473" i="1" s="1"/>
  <c r="M406" i="1"/>
  <c r="U402" i="1"/>
  <c r="V401" i="1"/>
  <c r="U401" i="1"/>
  <c r="W400" i="1"/>
  <c r="W401" i="1" s="1"/>
  <c r="V400" i="1"/>
  <c r="V402" i="1" s="1"/>
  <c r="U398" i="1"/>
  <c r="U397" i="1"/>
  <c r="V396" i="1"/>
  <c r="U394" i="1"/>
  <c r="V393" i="1"/>
  <c r="U393" i="1"/>
  <c r="W392" i="1"/>
  <c r="V392" i="1"/>
  <c r="M392" i="1"/>
  <c r="V391" i="1"/>
  <c r="W391" i="1" s="1"/>
  <c r="M391" i="1"/>
  <c r="W390" i="1"/>
  <c r="V390" i="1"/>
  <c r="M390" i="1"/>
  <c r="V389" i="1"/>
  <c r="W389" i="1" s="1"/>
  <c r="M389" i="1"/>
  <c r="W388" i="1"/>
  <c r="V388" i="1"/>
  <c r="W387" i="1"/>
  <c r="V387" i="1"/>
  <c r="M387" i="1"/>
  <c r="V386" i="1"/>
  <c r="U384" i="1"/>
  <c r="V383" i="1"/>
  <c r="U383" i="1"/>
  <c r="W382" i="1"/>
  <c r="V382" i="1"/>
  <c r="M382" i="1"/>
  <c r="V381" i="1"/>
  <c r="V384" i="1" s="1"/>
  <c r="M381" i="1"/>
  <c r="U378" i="1"/>
  <c r="U377" i="1"/>
  <c r="V376" i="1"/>
  <c r="W376" i="1" s="1"/>
  <c r="V375" i="1"/>
  <c r="W375" i="1" s="1"/>
  <c r="V374" i="1"/>
  <c r="W374" i="1" s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W367" i="1" s="1"/>
  <c r="M363" i="1"/>
  <c r="U361" i="1"/>
  <c r="U360" i="1"/>
  <c r="V359" i="1"/>
  <c r="W359" i="1" s="1"/>
  <c r="M359" i="1"/>
  <c r="W358" i="1"/>
  <c r="V358" i="1"/>
  <c r="W357" i="1"/>
  <c r="V357" i="1"/>
  <c r="M357" i="1"/>
  <c r="V356" i="1"/>
  <c r="W356" i="1" s="1"/>
  <c r="V355" i="1"/>
  <c r="W355" i="1" s="1"/>
  <c r="M355" i="1"/>
  <c r="W354" i="1"/>
  <c r="V354" i="1"/>
  <c r="W353" i="1"/>
  <c r="V353" i="1"/>
  <c r="M353" i="1"/>
  <c r="V352" i="1"/>
  <c r="W352" i="1" s="1"/>
  <c r="V351" i="1"/>
  <c r="W351" i="1" s="1"/>
  <c r="M351" i="1"/>
  <c r="W350" i="1"/>
  <c r="V350" i="1"/>
  <c r="M350" i="1"/>
  <c r="V349" i="1"/>
  <c r="W349" i="1" s="1"/>
  <c r="M349" i="1"/>
  <c r="W348" i="1"/>
  <c r="V348" i="1"/>
  <c r="W347" i="1"/>
  <c r="V347" i="1"/>
  <c r="U345" i="1"/>
  <c r="U344" i="1"/>
  <c r="V343" i="1"/>
  <c r="W343" i="1" s="1"/>
  <c r="V342" i="1"/>
  <c r="V344" i="1" s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W333" i="1" s="1"/>
  <c r="M330" i="1"/>
  <c r="W329" i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W321" i="1" s="1"/>
  <c r="V319" i="1"/>
  <c r="M319" i="1"/>
  <c r="V318" i="1"/>
  <c r="W318" i="1" s="1"/>
  <c r="M318" i="1"/>
  <c r="W317" i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U270" i="1"/>
  <c r="U269" i="1"/>
  <c r="V268" i="1"/>
  <c r="W268" i="1" s="1"/>
  <c r="M268" i="1"/>
  <c r="W267" i="1"/>
  <c r="W269" i="1" s="1"/>
  <c r="V267" i="1"/>
  <c r="V269" i="1" s="1"/>
  <c r="M267" i="1"/>
  <c r="U264" i="1"/>
  <c r="V263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U236" i="1"/>
  <c r="U235" i="1"/>
  <c r="V234" i="1"/>
  <c r="W234" i="1" s="1"/>
  <c r="V233" i="1"/>
  <c r="W233" i="1" s="1"/>
  <c r="M233" i="1"/>
  <c r="W232" i="1"/>
  <c r="V232" i="1"/>
  <c r="M232" i="1"/>
  <c r="V231" i="1"/>
  <c r="M231" i="1"/>
  <c r="U229" i="1"/>
  <c r="U228" i="1"/>
  <c r="V227" i="1"/>
  <c r="W227" i="1" s="1"/>
  <c r="M227" i="1"/>
  <c r="W226" i="1"/>
  <c r="V226" i="1"/>
  <c r="M226" i="1"/>
  <c r="V225" i="1"/>
  <c r="W225" i="1" s="1"/>
  <c r="M225" i="1"/>
  <c r="W224" i="1"/>
  <c r="V224" i="1"/>
  <c r="M224" i="1"/>
  <c r="V223" i="1"/>
  <c r="M223" i="1"/>
  <c r="W222" i="1"/>
  <c r="V222" i="1"/>
  <c r="M222" i="1"/>
  <c r="U220" i="1"/>
  <c r="U219" i="1"/>
  <c r="W218" i="1"/>
  <c r="V218" i="1"/>
  <c r="M218" i="1"/>
  <c r="V217" i="1"/>
  <c r="W217" i="1" s="1"/>
  <c r="M217" i="1"/>
  <c r="W216" i="1"/>
  <c r="V216" i="1"/>
  <c r="M216" i="1"/>
  <c r="V215" i="1"/>
  <c r="M215" i="1"/>
  <c r="U213" i="1"/>
  <c r="U212" i="1"/>
  <c r="V211" i="1"/>
  <c r="M211" i="1"/>
  <c r="U209" i="1"/>
  <c r="U208" i="1"/>
  <c r="V207" i="1"/>
  <c r="W207" i="1" s="1"/>
  <c r="M207" i="1"/>
  <c r="W206" i="1"/>
  <c r="V206" i="1"/>
  <c r="M206" i="1"/>
  <c r="V205" i="1"/>
  <c r="W205" i="1" s="1"/>
  <c r="M205" i="1"/>
  <c r="W204" i="1"/>
  <c r="V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W208" i="1" s="1"/>
  <c r="V193" i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V180" i="1"/>
  <c r="W180" i="1" s="1"/>
  <c r="M180" i="1"/>
  <c r="W179" i="1"/>
  <c r="V179" i="1"/>
  <c r="M179" i="1"/>
  <c r="V178" i="1"/>
  <c r="W178" i="1" s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W167" i="1"/>
  <c r="W184" i="1" s="1"/>
  <c r="V167" i="1"/>
  <c r="U165" i="1"/>
  <c r="U164" i="1"/>
  <c r="V163" i="1"/>
  <c r="W163" i="1" s="1"/>
  <c r="V162" i="1"/>
  <c r="W162" i="1" s="1"/>
  <c r="M162" i="1"/>
  <c r="W161" i="1"/>
  <c r="V161" i="1"/>
  <c r="W160" i="1"/>
  <c r="W164" i="1" s="1"/>
  <c r="V160" i="1"/>
  <c r="U158" i="1"/>
  <c r="U157" i="1"/>
  <c r="V156" i="1"/>
  <c r="W156" i="1" s="1"/>
  <c r="M156" i="1"/>
  <c r="W155" i="1"/>
  <c r="W157" i="1" s="1"/>
  <c r="V155" i="1"/>
  <c r="V157" i="1" s="1"/>
  <c r="U153" i="1"/>
  <c r="W152" i="1"/>
  <c r="V152" i="1"/>
  <c r="U152" i="1"/>
  <c r="V151" i="1"/>
  <c r="W151" i="1" s="1"/>
  <c r="M151" i="1"/>
  <c r="W150" i="1"/>
  <c r="V150" i="1"/>
  <c r="U147" i="1"/>
  <c r="U146" i="1"/>
  <c r="V145" i="1"/>
  <c r="W145" i="1" s="1"/>
  <c r="M145" i="1"/>
  <c r="V144" i="1"/>
  <c r="W144" i="1" s="1"/>
  <c r="M144" i="1"/>
  <c r="V143" i="1"/>
  <c r="W143" i="1" s="1"/>
  <c r="V142" i="1"/>
  <c r="W142" i="1" s="1"/>
  <c r="M142" i="1"/>
  <c r="W141" i="1"/>
  <c r="V141" i="1"/>
  <c r="M141" i="1"/>
  <c r="V140" i="1"/>
  <c r="W140" i="1" s="1"/>
  <c r="M140" i="1"/>
  <c r="V139" i="1"/>
  <c r="W139" i="1" s="1"/>
  <c r="W138" i="1"/>
  <c r="W146" i="1" s="1"/>
  <c r="V138" i="1"/>
  <c r="V147" i="1" s="1"/>
  <c r="M138" i="1"/>
  <c r="U135" i="1"/>
  <c r="U134" i="1"/>
  <c r="W133" i="1"/>
  <c r="V133" i="1"/>
  <c r="M133" i="1"/>
  <c r="V132" i="1"/>
  <c r="W132" i="1" s="1"/>
  <c r="M132" i="1"/>
  <c r="V131" i="1"/>
  <c r="M131" i="1"/>
  <c r="U127" i="1"/>
  <c r="U126" i="1"/>
  <c r="V125" i="1"/>
  <c r="W125" i="1" s="1"/>
  <c r="M125" i="1"/>
  <c r="W124" i="1"/>
  <c r="V124" i="1"/>
  <c r="M124" i="1"/>
  <c r="W123" i="1"/>
  <c r="V123" i="1"/>
  <c r="M123" i="1"/>
  <c r="V122" i="1"/>
  <c r="F473" i="1" s="1"/>
  <c r="M122" i="1"/>
  <c r="U119" i="1"/>
  <c r="U118" i="1"/>
  <c r="V117" i="1"/>
  <c r="W117" i="1" s="1"/>
  <c r="W116" i="1"/>
  <c r="V116" i="1"/>
  <c r="M116" i="1"/>
  <c r="W115" i="1"/>
  <c r="V115" i="1"/>
  <c r="M115" i="1"/>
  <c r="V114" i="1"/>
  <c r="V118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V111" i="1" s="1"/>
  <c r="M105" i="1"/>
  <c r="V104" i="1"/>
  <c r="V112" i="1" s="1"/>
  <c r="U102" i="1"/>
  <c r="U101" i="1"/>
  <c r="W100" i="1"/>
  <c r="V100" i="1"/>
  <c r="M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W93" i="1"/>
  <c r="V93" i="1"/>
  <c r="M93" i="1"/>
  <c r="W92" i="1"/>
  <c r="W101" i="1" s="1"/>
  <c r="V92" i="1"/>
  <c r="V101" i="1" s="1"/>
  <c r="M92" i="1"/>
  <c r="U90" i="1"/>
  <c r="U89" i="1"/>
  <c r="W88" i="1"/>
  <c r="V88" i="1"/>
  <c r="M88" i="1"/>
  <c r="W87" i="1"/>
  <c r="V87" i="1"/>
  <c r="M87" i="1"/>
  <c r="V86" i="1"/>
  <c r="W86" i="1" s="1"/>
  <c r="W85" i="1"/>
  <c r="V85" i="1"/>
  <c r="M85" i="1"/>
  <c r="W84" i="1"/>
  <c r="V84" i="1"/>
  <c r="W83" i="1"/>
  <c r="W89" i="1" s="1"/>
  <c r="V83" i="1"/>
  <c r="V89" i="1" s="1"/>
  <c r="M83" i="1"/>
  <c r="U81" i="1"/>
  <c r="U80" i="1"/>
  <c r="W79" i="1"/>
  <c r="V79" i="1"/>
  <c r="M79" i="1"/>
  <c r="W78" i="1"/>
  <c r="V78" i="1"/>
  <c r="M78" i="1"/>
  <c r="W77" i="1"/>
  <c r="V77" i="1"/>
  <c r="M77" i="1"/>
  <c r="V76" i="1"/>
  <c r="W76" i="1" s="1"/>
  <c r="M76" i="1"/>
  <c r="W75" i="1"/>
  <c r="V75" i="1"/>
  <c r="M75" i="1"/>
  <c r="W74" i="1"/>
  <c r="V74" i="1"/>
  <c r="M74" i="1"/>
  <c r="W73" i="1"/>
  <c r="V73" i="1"/>
  <c r="M73" i="1"/>
  <c r="V72" i="1"/>
  <c r="W72" i="1" s="1"/>
  <c r="M72" i="1"/>
  <c r="W71" i="1"/>
  <c r="V71" i="1"/>
  <c r="M71" i="1"/>
  <c r="W70" i="1"/>
  <c r="V70" i="1"/>
  <c r="V69" i="1"/>
  <c r="W69" i="1" s="1"/>
  <c r="M69" i="1"/>
  <c r="W68" i="1"/>
  <c r="V68" i="1"/>
  <c r="M68" i="1"/>
  <c r="W67" i="1"/>
  <c r="V67" i="1"/>
  <c r="M67" i="1"/>
  <c r="W66" i="1"/>
  <c r="V66" i="1"/>
  <c r="M66" i="1"/>
  <c r="V65" i="1"/>
  <c r="W65" i="1" s="1"/>
  <c r="M65" i="1"/>
  <c r="W64" i="1"/>
  <c r="V64" i="1"/>
  <c r="M64" i="1"/>
  <c r="W63" i="1"/>
  <c r="V63" i="1"/>
  <c r="M63" i="1"/>
  <c r="U60" i="1"/>
  <c r="U59" i="1"/>
  <c r="W58" i="1"/>
  <c r="V58" i="1"/>
  <c r="V57" i="1"/>
  <c r="W57" i="1" s="1"/>
  <c r="M57" i="1"/>
  <c r="W56" i="1"/>
  <c r="W59" i="1" s="1"/>
  <c r="V56" i="1"/>
  <c r="M56" i="1"/>
  <c r="V53" i="1"/>
  <c r="U53" i="1"/>
  <c r="V52" i="1"/>
  <c r="U52" i="1"/>
  <c r="W51" i="1"/>
  <c r="V51" i="1"/>
  <c r="M51" i="1"/>
  <c r="W50" i="1"/>
  <c r="W52" i="1" s="1"/>
  <c r="V50" i="1"/>
  <c r="C473" i="1" s="1"/>
  <c r="M50" i="1"/>
  <c r="V46" i="1"/>
  <c r="U46" i="1"/>
  <c r="U45" i="1"/>
  <c r="W44" i="1"/>
  <c r="W45" i="1" s="1"/>
  <c r="V44" i="1"/>
  <c r="V45" i="1" s="1"/>
  <c r="M44" i="1"/>
  <c r="V42" i="1"/>
  <c r="U42" i="1"/>
  <c r="U41" i="1"/>
  <c r="W40" i="1"/>
  <c r="W41" i="1" s="1"/>
  <c r="V40" i="1"/>
  <c r="V41" i="1" s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W28" i="1"/>
  <c r="V28" i="1"/>
  <c r="M28" i="1"/>
  <c r="W27" i="1"/>
  <c r="V27" i="1"/>
  <c r="M27" i="1"/>
  <c r="V26" i="1"/>
  <c r="V32" i="1" s="1"/>
  <c r="M26" i="1"/>
  <c r="U24" i="1"/>
  <c r="U23" i="1"/>
  <c r="V22" i="1"/>
  <c r="V24" i="1" s="1"/>
  <c r="M22" i="1"/>
  <c r="H10" i="1"/>
  <c r="A9" i="1"/>
  <c r="J9" i="1" s="1"/>
  <c r="D7" i="1"/>
  <c r="N6" i="1"/>
  <c r="M2" i="1"/>
  <c r="U466" i="1" l="1"/>
  <c r="W80" i="1"/>
  <c r="A10" i="1"/>
  <c r="V80" i="1"/>
  <c r="V102" i="1"/>
  <c r="V126" i="1"/>
  <c r="V209" i="1"/>
  <c r="W215" i="1"/>
  <c r="W219" i="1" s="1"/>
  <c r="V220" i="1"/>
  <c r="W223" i="1"/>
  <c r="W228" i="1" s="1"/>
  <c r="V228" i="1"/>
  <c r="W231" i="1"/>
  <c r="W235" i="1" s="1"/>
  <c r="V235" i="1"/>
  <c r="V242" i="1"/>
  <c r="V259" i="1"/>
  <c r="V276" i="1"/>
  <c r="W282" i="1"/>
  <c r="W283" i="1" s="1"/>
  <c r="V283" i="1"/>
  <c r="V284" i="1"/>
  <c r="V302" i="1"/>
  <c r="W299" i="1"/>
  <c r="W301" i="1" s="1"/>
  <c r="V327" i="1"/>
  <c r="W324" i="1"/>
  <c r="W326" i="1" s="1"/>
  <c r="V334" i="1"/>
  <c r="V438" i="1"/>
  <c r="V439" i="1"/>
  <c r="W436" i="1"/>
  <c r="W438" i="1" s="1"/>
  <c r="V60" i="1"/>
  <c r="V90" i="1"/>
  <c r="F9" i="1"/>
  <c r="F10" i="1"/>
  <c r="W22" i="1"/>
  <c r="W23" i="1" s="1"/>
  <c r="U463" i="1"/>
  <c r="W26" i="1"/>
  <c r="W32" i="1" s="1"/>
  <c r="V33" i="1"/>
  <c r="D473" i="1"/>
  <c r="V59" i="1"/>
  <c r="W105" i="1"/>
  <c r="W114" i="1"/>
  <c r="W118" i="1" s="1"/>
  <c r="W122" i="1"/>
  <c r="W126" i="1" s="1"/>
  <c r="G473" i="1"/>
  <c r="V135" i="1"/>
  <c r="V164" i="1"/>
  <c r="V165" i="1"/>
  <c r="V190" i="1"/>
  <c r="W187" i="1"/>
  <c r="W189" i="1" s="1"/>
  <c r="J473" i="1"/>
  <c r="K473" i="1"/>
  <c r="V258" i="1"/>
  <c r="W251" i="1"/>
  <c r="W258" i="1" s="1"/>
  <c r="V270" i="1"/>
  <c r="V301" i="1"/>
  <c r="V326" i="1"/>
  <c r="V360" i="1"/>
  <c r="W377" i="1"/>
  <c r="W416" i="1"/>
  <c r="H9" i="1"/>
  <c r="U467" i="1"/>
  <c r="E473" i="1"/>
  <c r="W104" i="1"/>
  <c r="W111" i="1" s="1"/>
  <c r="V119" i="1"/>
  <c r="W131" i="1"/>
  <c r="W134" i="1" s="1"/>
  <c r="V134" i="1"/>
  <c r="I473" i="1"/>
  <c r="V153" i="1"/>
  <c r="V158" i="1"/>
  <c r="V184" i="1"/>
  <c r="V189" i="1"/>
  <c r="W211" i="1"/>
  <c r="W212" i="1" s="1"/>
  <c r="V212" i="1"/>
  <c r="V213" i="1"/>
  <c r="V219" i="1"/>
  <c r="V229" i="1"/>
  <c r="V236" i="1"/>
  <c r="V247" i="1"/>
  <c r="W244" i="1"/>
  <c r="W247" i="1" s="1"/>
  <c r="V264" i="1"/>
  <c r="W261" i="1"/>
  <c r="W263" i="1" s="1"/>
  <c r="W278" i="1"/>
  <c r="W279" i="1" s="1"/>
  <c r="V279" i="1"/>
  <c r="V280" i="1"/>
  <c r="M473" i="1"/>
  <c r="W288" i="1"/>
  <c r="W296" i="1" s="1"/>
  <c r="V296" i="1"/>
  <c r="V297" i="1"/>
  <c r="N473" i="1"/>
  <c r="V322" i="1"/>
  <c r="W336" i="1"/>
  <c r="W337" i="1" s="1"/>
  <c r="V337" i="1"/>
  <c r="V338" i="1"/>
  <c r="W360" i="1"/>
  <c r="V361" i="1"/>
  <c r="V378" i="1"/>
  <c r="V397" i="1"/>
  <c r="V398" i="1"/>
  <c r="W396" i="1"/>
  <c r="W397" i="1" s="1"/>
  <c r="V417" i="1"/>
  <c r="V455" i="1"/>
  <c r="V456" i="1"/>
  <c r="W454" i="1"/>
  <c r="W455" i="1" s="1"/>
  <c r="B473" i="1"/>
  <c r="V464" i="1"/>
  <c r="V465" i="1"/>
  <c r="V23" i="1"/>
  <c r="V81" i="1"/>
  <c r="V127" i="1"/>
  <c r="V146" i="1"/>
  <c r="H473" i="1"/>
  <c r="V185" i="1"/>
  <c r="V241" i="1"/>
  <c r="V248" i="1"/>
  <c r="V275" i="1"/>
  <c r="W272" i="1"/>
  <c r="W275" i="1" s="1"/>
  <c r="V394" i="1"/>
  <c r="W386" i="1"/>
  <c r="W393" i="1" s="1"/>
  <c r="V433" i="1"/>
  <c r="V434" i="1"/>
  <c r="W424" i="1"/>
  <c r="W433" i="1" s="1"/>
  <c r="V208" i="1"/>
  <c r="V321" i="1"/>
  <c r="V368" i="1"/>
  <c r="V377" i="1"/>
  <c r="V416" i="1"/>
  <c r="V445" i="1"/>
  <c r="W458" i="1"/>
  <c r="W461" i="1" s="1"/>
  <c r="V461" i="1"/>
  <c r="O473" i="1"/>
  <c r="V345" i="1"/>
  <c r="V367" i="1"/>
  <c r="L473" i="1"/>
  <c r="P473" i="1"/>
  <c r="W342" i="1"/>
  <c r="W344" i="1" s="1"/>
  <c r="W381" i="1"/>
  <c r="W383" i="1" s="1"/>
  <c r="W419" i="1"/>
  <c r="W421" i="1" s="1"/>
  <c r="W448" i="1"/>
  <c r="W450" i="1" s="1"/>
  <c r="V463" i="1" l="1"/>
  <c r="V466" i="1"/>
  <c r="V467" i="1"/>
  <c r="W468" i="1"/>
</calcChain>
</file>

<file path=xl/sharedStrings.xml><?xml version="1.0" encoding="utf-8"?>
<sst xmlns="http://schemas.openxmlformats.org/spreadsheetml/2006/main" count="1742" uniqueCount="683">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</sst>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45163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642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Пятница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3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0.33333333333333331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50</v>
      </c>
      <c r="V50" s="309">
        <f>IFERROR(IF(U50="",0,CEILING((U50/$H50),1)*$H50),"")</f>
        <v>54</v>
      </c>
      <c r="W50" s="37">
        <f>IFERROR(IF(V50=0,"",ROUNDUP(V50/H50,0)*0.02175),"")</f>
        <v>0.10874999999999999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90</v>
      </c>
      <c r="V51" s="309">
        <f>IFERROR(IF(U51="",0,CEILING((U51/$H51),1)*$H51),"")</f>
        <v>91.800000000000011</v>
      </c>
      <c r="W51" s="37">
        <f>IFERROR(IF(V51=0,"",ROUNDUP(V51/H51,0)*0.00753),"")</f>
        <v>0.25602000000000003</v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37.962962962962962</v>
      </c>
      <c r="V52" s="310">
        <f>IFERROR(V50/H50,"0")+IFERROR(V51/H51,"0")</f>
        <v>39</v>
      </c>
      <c r="W52" s="310">
        <f>IFERROR(IF(W50="",0,W50),"0")+IFERROR(IF(W51="",0,W51),"0")</f>
        <v>0.36477000000000004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140</v>
      </c>
      <c r="V53" s="310">
        <f>IFERROR(SUM(V50:V51),"0")</f>
        <v>145.80000000000001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100</v>
      </c>
      <c r="V56" s="309">
        <f>IFERROR(IF(U56="",0,CEILING((U56/$H56),1)*$H56),"")</f>
        <v>108</v>
      </c>
      <c r="W56" s="37">
        <f>IFERROR(IF(V56=0,"",ROUNDUP(V56/H56,0)*0.02175),"")</f>
        <v>0.21749999999999997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2385</v>
      </c>
      <c r="V57" s="309">
        <f>IFERROR(IF(U57="",0,CEILING((U57/$H57),1)*$H57),"")</f>
        <v>2385</v>
      </c>
      <c r="W57" s="37">
        <f>IFERROR(IF(V57=0,"",ROUNDUP(V57/H57,0)*0.00937),"")</f>
        <v>4.9661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539.25925925925924</v>
      </c>
      <c r="V59" s="310">
        <f>IFERROR(V56/H56,"0")+IFERROR(V57/H57,"0")+IFERROR(V58/H58,"0")</f>
        <v>540</v>
      </c>
      <c r="W59" s="310">
        <f>IFERROR(IF(W56="",0,W56),"0")+IFERROR(IF(W57="",0,W57),"0")+IFERROR(IF(W58="",0,W58),"0")</f>
        <v>5.1836000000000002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2485</v>
      </c>
      <c r="V60" s="310">
        <f>IFERROR(SUM(V56:V58),"0")</f>
        <v>2493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600</v>
      </c>
      <c r="V65" s="309">
        <f t="shared" si="2"/>
        <v>604.80000000000007</v>
      </c>
      <c r="W65" s="37">
        <f>IFERROR(IF(V65=0,"",ROUNDUP(V65/H65,0)*0.02175),"")</f>
        <v>1.218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180</v>
      </c>
      <c r="V69" s="309">
        <f t="shared" si="2"/>
        <v>180</v>
      </c>
      <c r="W69" s="37">
        <f t="shared" ref="W69:W75" si="3">IFERROR(IF(V69=0,"",ROUNDUP(V69/H69,0)*0.00937),"")</f>
        <v>0.42164999999999997</v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855</v>
      </c>
      <c r="V74" s="309">
        <f t="shared" si="2"/>
        <v>855</v>
      </c>
      <c r="W74" s="37">
        <f t="shared" si="3"/>
        <v>1.7803</v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67.5</v>
      </c>
      <c r="V76" s="309">
        <f t="shared" si="2"/>
        <v>67.5</v>
      </c>
      <c r="W76" s="37">
        <f>IFERROR(IF(V76=0,"",ROUNDUP(V76/H76,0)*0.00753),"")</f>
        <v>0.18825</v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90</v>
      </c>
      <c r="V78" s="309">
        <f t="shared" si="2"/>
        <v>90</v>
      </c>
      <c r="W78" s="37">
        <f>IFERROR(IF(V78=0,"",ROUNDUP(V78/H78,0)*0.00937),"")</f>
        <v>0.18740000000000001</v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335.55555555555554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336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3.7956000000000003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1792.5</v>
      </c>
      <c r="V81" s="310">
        <f>IFERROR(SUM(V63:V79),"0")</f>
        <v>1797.3000000000002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70</v>
      </c>
      <c r="V104" s="309">
        <f t="shared" ref="V104:V110" si="6">IFERROR(IF(U104="",0,CEILING((U104/$H104),1)*$H104),"")</f>
        <v>72.899999999999991</v>
      </c>
      <c r="W104" s="37">
        <f>IFERROR(IF(V104=0,"",ROUNDUP(V104/H104,0)*0.02175),"")</f>
        <v>0.19574999999999998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40</v>
      </c>
      <c r="V105" s="309">
        <f t="shared" si="6"/>
        <v>40.5</v>
      </c>
      <c r="W105" s="37">
        <f>IFERROR(IF(V105=0,"",ROUNDUP(V105/H105,0)*0.02175),"")</f>
        <v>0.10874999999999999</v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1750.5</v>
      </c>
      <c r="V107" s="309">
        <f t="shared" si="6"/>
        <v>1752.3000000000002</v>
      </c>
      <c r="W107" s="37">
        <f>IFERROR(IF(V107=0,"",ROUNDUP(V107/H107,0)*0.00753),"")</f>
        <v>4.8869699999999998</v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50</v>
      </c>
      <c r="V110" s="309">
        <f t="shared" si="6"/>
        <v>51</v>
      </c>
      <c r="W110" s="37">
        <f>IFERROR(IF(V110=0,"",ROUNDUP(V110/H110,0)*0.00753),"")</f>
        <v>0.12801000000000001</v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678.58024691358014</v>
      </c>
      <c r="V111" s="310">
        <f>IFERROR(V104/H104,"0")+IFERROR(V105/H105,"0")+IFERROR(V106/H106,"0")+IFERROR(V107/H107,"0")+IFERROR(V108/H108,"0")+IFERROR(V109/H109,"0")+IFERROR(V110/H110,"0")</f>
        <v>680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5.3194799999999995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1910.5</v>
      </c>
      <c r="V112" s="310">
        <f>IFERROR(SUM(V104:V110),"0")</f>
        <v>1916.7000000000003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500</v>
      </c>
      <c r="V122" s="309">
        <f>IFERROR(IF(U122="",0,CEILING((U122/$H122),1)*$H122),"")</f>
        <v>502.2</v>
      </c>
      <c r="W122" s="37">
        <f>IFERROR(IF(V122=0,"",ROUNDUP(V122/H122,0)*0.02175),"")</f>
        <v>1.3484999999999998</v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716.4</v>
      </c>
      <c r="V124" s="309">
        <f>IFERROR(IF(U124="",0,CEILING((U124/$H124),1)*$H124),"")</f>
        <v>718.2</v>
      </c>
      <c r="W124" s="37">
        <f>IFERROR(IF(V124=0,"",ROUNDUP(V124/H124,0)*0.00753),"")</f>
        <v>2.00298</v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327.06172839506172</v>
      </c>
      <c r="V126" s="310">
        <f>IFERROR(V122/H122,"0")+IFERROR(V123/H123,"0")+IFERROR(V124/H124,"0")+IFERROR(V125/H125,"0")</f>
        <v>328</v>
      </c>
      <c r="W126" s="310">
        <f>IFERROR(IF(W122="",0,W122),"0")+IFERROR(IF(W123="",0,W123),"0")+IFERROR(IF(W124="",0,W124),"0")+IFERROR(IF(W125="",0,W125),"0")</f>
        <v>3.3514799999999996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1216.4000000000001</v>
      </c>
      <c r="V127" s="310">
        <f>IFERROR(SUM(V122:V125),"0")</f>
        <v>1220.4000000000001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30</v>
      </c>
      <c r="V140" s="309">
        <f t="shared" si="7"/>
        <v>33.6</v>
      </c>
      <c r="W140" s="37">
        <f>IFERROR(IF(V140=0,"",ROUNDUP(V140/H140,0)*0.00753),"")</f>
        <v>6.0240000000000002E-2</v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105</v>
      </c>
      <c r="V141" s="309">
        <f t="shared" si="7"/>
        <v>105</v>
      </c>
      <c r="W141" s="37">
        <f>IFERROR(IF(V141=0,"",ROUNDUP(V141/H141,0)*0.00502),"")</f>
        <v>0.251</v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35</v>
      </c>
      <c r="V143" s="309">
        <f t="shared" si="7"/>
        <v>35.700000000000003</v>
      </c>
      <c r="W143" s="37">
        <f>IFERROR(IF(V143=0,"",ROUNDUP(V143/H143,0)*0.00502),"")</f>
        <v>8.5339999999999999E-2</v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35</v>
      </c>
      <c r="V144" s="309">
        <f t="shared" si="7"/>
        <v>35.700000000000003</v>
      </c>
      <c r="W144" s="37">
        <f>IFERROR(IF(V144=0,"",ROUNDUP(V144/H144,0)*0.00502),"")</f>
        <v>8.5339999999999999E-2</v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90.476190476190453</v>
      </c>
      <c r="V146" s="310">
        <f>IFERROR(V138/H138,"0")+IFERROR(V139/H139,"0")+IFERROR(V140/H140,"0")+IFERROR(V141/H141,"0")+IFERROR(V142/H142,"0")+IFERROR(V143/H143,"0")+IFERROR(V144/H144,"0")+IFERROR(V145/H145,"0")</f>
        <v>92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0.48192000000000002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205</v>
      </c>
      <c r="V147" s="310">
        <f>IFERROR(SUM(V138:V145),"0")</f>
        <v>210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50</v>
      </c>
      <c r="V160" s="309">
        <f>IFERROR(IF(U160="",0,CEILING((U160/$H160),1)*$H160),"")</f>
        <v>54</v>
      </c>
      <c r="W160" s="37">
        <f>IFERROR(IF(V160=0,"",ROUNDUP(V160/H160,0)*0.00937),"")</f>
        <v>9.3700000000000006E-2</v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100</v>
      </c>
      <c r="V161" s="309">
        <f>IFERROR(IF(U161="",0,CEILING((U161/$H161),1)*$H161),"")</f>
        <v>102.60000000000001</v>
      </c>
      <c r="W161" s="37">
        <f>IFERROR(IF(V161=0,"",ROUNDUP(V161/H161,0)*0.00937),"")</f>
        <v>0.17802999999999999</v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100</v>
      </c>
      <c r="V162" s="309">
        <f>IFERROR(IF(U162="",0,CEILING((U162/$H162),1)*$H162),"")</f>
        <v>102.60000000000001</v>
      </c>
      <c r="W162" s="37">
        <f>IFERROR(IF(V162=0,"",ROUNDUP(V162/H162,0)*0.00937),"")</f>
        <v>0.17802999999999999</v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100</v>
      </c>
      <c r="V163" s="309">
        <f>IFERROR(IF(U163="",0,CEILING((U163/$H163),1)*$H163),"")</f>
        <v>102.60000000000001</v>
      </c>
      <c r="W163" s="37">
        <f>IFERROR(IF(V163=0,"",ROUNDUP(V163/H163,0)*0.00937),"")</f>
        <v>0.17802999999999999</v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64.81481481481481</v>
      </c>
      <c r="V164" s="310">
        <f>IFERROR(V160/H160,"0")+IFERROR(V161/H161,"0")+IFERROR(V162/H162,"0")+IFERROR(V163/H163,"0")</f>
        <v>67</v>
      </c>
      <c r="W164" s="310">
        <f>IFERROR(IF(W160="",0,W160),"0")+IFERROR(IF(W161="",0,W161),"0")+IFERROR(IF(W162="",0,W162),"0")+IFERROR(IF(W163="",0,W163),"0")</f>
        <v>0.62779000000000007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350</v>
      </c>
      <c r="V165" s="310">
        <f>IFERROR(SUM(V160:V163),"0")</f>
        <v>361.80000000000007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350</v>
      </c>
      <c r="V168" s="309">
        <f t="shared" si="8"/>
        <v>351</v>
      </c>
      <c r="W168" s="37">
        <f>IFERROR(IF(V168=0,"",ROUNDUP(V168/H168,0)*0.02175),"")</f>
        <v>0.9787499999999999</v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560</v>
      </c>
      <c r="V173" s="309">
        <f t="shared" si="8"/>
        <v>561.6</v>
      </c>
      <c r="W173" s="37">
        <f>IFERROR(IF(V173=0,"",ROUNDUP(V173/H173,0)*0.00753),"")</f>
        <v>1.7620200000000001</v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400</v>
      </c>
      <c r="V175" s="309">
        <f t="shared" si="8"/>
        <v>400.8</v>
      </c>
      <c r="W175" s="37">
        <f>IFERROR(IF(V175=0,"",ROUNDUP(V175/H175,0)*0.00753),"")</f>
        <v>1.2575100000000001</v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120</v>
      </c>
      <c r="V177" s="309">
        <f t="shared" si="8"/>
        <v>120</v>
      </c>
      <c r="W177" s="37">
        <f t="shared" ref="W177:W183" si="9">IFERROR(IF(V177=0,"",ROUNDUP(V177/H177,0)*0.00753),"")</f>
        <v>0.3765</v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360</v>
      </c>
      <c r="V179" s="309">
        <f t="shared" si="8"/>
        <v>360</v>
      </c>
      <c r="W179" s="37">
        <f t="shared" si="9"/>
        <v>1.1294999999999999</v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100</v>
      </c>
      <c r="V182" s="309">
        <f t="shared" si="8"/>
        <v>100.8</v>
      </c>
      <c r="W182" s="37">
        <f t="shared" si="9"/>
        <v>0.31625999999999999</v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120</v>
      </c>
      <c r="V183" s="309">
        <f t="shared" si="8"/>
        <v>120</v>
      </c>
      <c r="W183" s="37">
        <f t="shared" si="9"/>
        <v>0.3765</v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736.53846153846155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738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6.1970400000000003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2010</v>
      </c>
      <c r="V185" s="310">
        <f>IFERROR(SUM(V167:V183),"0")</f>
        <v>2014.2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60</v>
      </c>
      <c r="V188" s="309">
        <f>IFERROR(IF(U188="",0,CEILING((U188/$H188),1)*$H188),"")</f>
        <v>60</v>
      </c>
      <c r="W188" s="37">
        <f>IFERROR(IF(V188=0,"",ROUNDUP(V188/H188,0)*0.00753),"")</f>
        <v>0.18825</v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25</v>
      </c>
      <c r="V189" s="310">
        <f>IFERROR(V187/H187,"0")+IFERROR(V188/H188,"0")</f>
        <v>25</v>
      </c>
      <c r="W189" s="310">
        <f>IFERROR(IF(W187="",0,W187),"0")+IFERROR(IF(W188="",0,W188),"0")</f>
        <v>0.18825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60</v>
      </c>
      <c r="V190" s="310">
        <f>IFERROR(SUM(V187:V188),"0")</f>
        <v>60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105</v>
      </c>
      <c r="V218" s="309">
        <f>IFERROR(IF(U218="",0,CEILING((U218/$H218),1)*$H218),"")</f>
        <v>105</v>
      </c>
      <c r="W218" s="37">
        <f>IFERROR(IF(V218=0,"",ROUNDUP(V218/H218,0)*0.00502),"")</f>
        <v>0.251</v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50</v>
      </c>
      <c r="V219" s="310">
        <f>IFERROR(V215/H215,"0")+IFERROR(V216/H216,"0")+IFERROR(V217/H217,"0")+IFERROR(V218/H218,"0")</f>
        <v>50</v>
      </c>
      <c r="W219" s="310">
        <f>IFERROR(IF(W215="",0,W215),"0")+IFERROR(IF(W216="",0,W216),"0")+IFERROR(IF(W217="",0,W217),"0")+IFERROR(IF(W218="",0,W218),"0")</f>
        <v>0.251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105</v>
      </c>
      <c r="V220" s="310">
        <f>IFERROR(SUM(V215:V218),"0")</f>
        <v>105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250</v>
      </c>
      <c r="V232" s="309">
        <f>IFERROR(IF(U232="",0,CEILING((U232/$H232),1)*$H232),"")</f>
        <v>257.39999999999998</v>
      </c>
      <c r="W232" s="37">
        <f>IFERROR(IF(V232=0,"",ROUNDUP(V232/H232,0)*0.02175),"")</f>
        <v>0.71775</v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32.051282051282051</v>
      </c>
      <c r="V235" s="310">
        <f>IFERROR(V231/H231,"0")+IFERROR(V232/H232,"0")+IFERROR(V233/H233,"0")+IFERROR(V234/H234,"0")</f>
        <v>33</v>
      </c>
      <c r="W235" s="310">
        <f>IFERROR(IF(W231="",0,W231),"0")+IFERROR(IF(W232="",0,W232),"0")+IFERROR(IF(W233="",0,W233),"0")+IFERROR(IF(W234="",0,W234),"0")</f>
        <v>0.71775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250</v>
      </c>
      <c r="V236" s="310">
        <f>IFERROR(SUM(V231:V234),"0")</f>
        <v>257.39999999999998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50</v>
      </c>
      <c r="V246" s="309">
        <f>IFERROR(IF(U246="",0,CEILING((U246/$H246),1)*$H246),"")</f>
        <v>50</v>
      </c>
      <c r="W246" s="37">
        <f>IFERROR(IF(V246=0,"",ROUNDUP(V246/H246,0)*0.00474),"")</f>
        <v>0.11850000000000001</v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25</v>
      </c>
      <c r="V247" s="310">
        <f>IFERROR(V244/H244,"0")+IFERROR(V245/H245,"0")+IFERROR(V246/H246,"0")</f>
        <v>25</v>
      </c>
      <c r="W247" s="310">
        <f>IFERROR(IF(W244="",0,W244),"0")+IFERROR(IF(W245="",0,W245),"0")+IFERROR(IF(W246="",0,W246),"0")</f>
        <v>0.11850000000000001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50</v>
      </c>
      <c r="V248" s="310">
        <f>IFERROR(SUM(V244:V246),"0")</f>
        <v>50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100</v>
      </c>
      <c r="V251" s="309">
        <f t="shared" ref="V251:V257" si="13">IFERROR(IF(U251="",0,CEILING((U251/$H251),1)*$H251),"")</f>
        <v>108</v>
      </c>
      <c r="W251" s="37">
        <f>IFERROR(IF(V251=0,"",ROUNDUP(V251/H251,0)*0.02175),"")</f>
        <v>0.21749999999999997</v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9.2592592592592595</v>
      </c>
      <c r="V258" s="310">
        <f>IFERROR(V251/H251,"0")+IFERROR(V252/H252,"0")+IFERROR(V253/H253,"0")+IFERROR(V254/H254,"0")+IFERROR(V255/H255,"0")+IFERROR(V256/H256,"0")+IFERROR(V257/H257,"0")</f>
        <v>10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0.21749999999999997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100</v>
      </c>
      <c r="V259" s="310">
        <f>IFERROR(SUM(V251:V257),"0")</f>
        <v>108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112</v>
      </c>
      <c r="V267" s="309">
        <f>IFERROR(IF(U267="",0,CEILING((U267/$H267),1)*$H267),"")</f>
        <v>112.56</v>
      </c>
      <c r="W267" s="37">
        <f>IFERROR(IF(V267=0,"",ROUNDUP(V267/H267,0)*0.00753),"")</f>
        <v>0.50451000000000001</v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15</v>
      </c>
      <c r="V268" s="309">
        <f>IFERROR(IF(U268="",0,CEILING((U268/$H268),1)*$H268),"")</f>
        <v>16.2</v>
      </c>
      <c r="W268" s="37">
        <f>IFERROR(IF(V268=0,"",ROUNDUP(V268/H268,0)*0.00753),"")</f>
        <v>6.7769999999999997E-2</v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75</v>
      </c>
      <c r="V269" s="310">
        <f>IFERROR(V267/H267,"0")+IFERROR(V268/H268,"0")</f>
        <v>76</v>
      </c>
      <c r="W269" s="310">
        <f>IFERROR(IF(W267="",0,W267),"0")+IFERROR(IF(W268="",0,W268),"0")</f>
        <v>0.57228000000000001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127</v>
      </c>
      <c r="V270" s="310">
        <f>IFERROR(SUM(V267:V268),"0")</f>
        <v>128.76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126</v>
      </c>
      <c r="V273" s="309">
        <f>IFERROR(IF(U273="",0,CEILING((U273/$H273),1)*$H273),"")</f>
        <v>126</v>
      </c>
      <c r="W273" s="37">
        <f>IFERROR(IF(V273=0,"",ROUNDUP(V273/H273,0)*0.00753),"")</f>
        <v>0.3765</v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504</v>
      </c>
      <c r="V274" s="309">
        <f>IFERROR(IF(U274="",0,CEILING((U274/$H274),1)*$H274),"")</f>
        <v>504</v>
      </c>
      <c r="W274" s="37">
        <f>IFERROR(IF(V274=0,"",ROUNDUP(V274/H274,0)*0.00753),"")</f>
        <v>1.506</v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250</v>
      </c>
      <c r="V275" s="310">
        <f>IFERROR(V272/H272,"0")+IFERROR(V273/H273,"0")+IFERROR(V274/H274,"0")</f>
        <v>250</v>
      </c>
      <c r="W275" s="310">
        <f>IFERROR(IF(W272="",0,W272),"0")+IFERROR(IF(W273="",0,W273),"0")+IFERROR(IF(W274="",0,W274),"0")</f>
        <v>1.8825000000000001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630</v>
      </c>
      <c r="V276" s="310">
        <f>IFERROR(SUM(V272:V274),"0")</f>
        <v>630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1500</v>
      </c>
      <c r="V288" s="309">
        <f t="shared" ref="V288:V295" si="14">IFERROR(IF(U288="",0,CEILING((U288/$H288),1)*$H288),"")</f>
        <v>1500</v>
      </c>
      <c r="W288" s="37">
        <f>IFERROR(IF(V288=0,"",ROUNDUP(V288/H288,0)*0.02175),"")</f>
        <v>2.1749999999999998</v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600</v>
      </c>
      <c r="V290" s="309">
        <f t="shared" si="14"/>
        <v>600</v>
      </c>
      <c r="W290" s="37">
        <f>IFERROR(IF(V290=0,"",ROUNDUP(V290/H290,0)*0.02175),"")</f>
        <v>0.86999999999999988</v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700</v>
      </c>
      <c r="V292" s="309">
        <f t="shared" si="14"/>
        <v>705</v>
      </c>
      <c r="W292" s="37">
        <f>IFERROR(IF(V292=0,"",ROUNDUP(V292/H292,0)*0.02175),"")</f>
        <v>1.0222499999999999</v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50</v>
      </c>
      <c r="V294" s="309">
        <f t="shared" si="14"/>
        <v>50</v>
      </c>
      <c r="W294" s="37">
        <f>IFERROR(IF(V294=0,"",ROUNDUP(V294/H294,0)*0.00937),"")</f>
        <v>9.3700000000000006E-2</v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196.66666666666666</v>
      </c>
      <c r="V296" s="310">
        <f>IFERROR(V288/H288,"0")+IFERROR(V289/H289,"0")+IFERROR(V290/H290,"0")+IFERROR(V291/H291,"0")+IFERROR(V292/H292,"0")+IFERROR(V293/H293,"0")+IFERROR(V294/H294,"0")+IFERROR(V295/H295,"0")</f>
        <v>197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4.1609499999999997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2850</v>
      </c>
      <c r="V297" s="310">
        <f>IFERROR(SUM(V288:V295),"0")</f>
        <v>2855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600</v>
      </c>
      <c r="V299" s="309">
        <f>IFERROR(IF(U299="",0,CEILING((U299/$H299),1)*$H299),"")</f>
        <v>600</v>
      </c>
      <c r="W299" s="37">
        <f>IFERROR(IF(V299=0,"",ROUNDUP(V299/H299,0)*0.02175),"")</f>
        <v>0.86999999999999988</v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40</v>
      </c>
      <c r="V301" s="310">
        <f>IFERROR(V299/H299,"0")+IFERROR(V300/H300,"0")</f>
        <v>40</v>
      </c>
      <c r="W301" s="310">
        <f>IFERROR(IF(W299="",0,W299),"0")+IFERROR(IF(W300="",0,W300),"0")</f>
        <v>0.86999999999999988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600</v>
      </c>
      <c r="V302" s="310">
        <f>IFERROR(SUM(V299:V300),"0")</f>
        <v>600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300</v>
      </c>
      <c r="V308" s="309">
        <f>IFERROR(IF(U308="",0,CEILING((U308/$H308),1)*$H308),"")</f>
        <v>304.2</v>
      </c>
      <c r="W308" s="37">
        <f>IFERROR(IF(V308=0,"",ROUNDUP(V308/H308,0)*0.02175),"")</f>
        <v>0.84824999999999995</v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38.46153846153846</v>
      </c>
      <c r="V309" s="310">
        <f>IFERROR(V308/H308,"0")</f>
        <v>39</v>
      </c>
      <c r="W309" s="310">
        <f>IFERROR(IF(W308="",0,W308),"0")</f>
        <v>0.84824999999999995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300</v>
      </c>
      <c r="V310" s="310">
        <f>IFERROR(SUM(V308:V308),"0")</f>
        <v>304.2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0</v>
      </c>
      <c r="V312" s="30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0</v>
      </c>
      <c r="V313" s="310">
        <f>IFERROR(V312/H312,"0")</f>
        <v>0</v>
      </c>
      <c r="W313" s="310">
        <f>IFERROR(IF(W312="",0,W312),"0")</f>
        <v>0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0</v>
      </c>
      <c r="V314" s="310">
        <f>IFERROR(SUM(V312:V312),"0")</f>
        <v>0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70</v>
      </c>
      <c r="V317" s="309">
        <f>IFERROR(IF(U317="",0,CEILING((U317/$H317),1)*$H317),"")</f>
        <v>72</v>
      </c>
      <c r="W317" s="37">
        <f>IFERROR(IF(V317=0,"",ROUNDUP(V317/H317,0)*0.02175),"")</f>
        <v>0.1305</v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5.833333333333333</v>
      </c>
      <c r="V321" s="310">
        <f>IFERROR(V317/H317,"0")+IFERROR(V318/H318,"0")+IFERROR(V319/H319,"0")+IFERROR(V320/H320,"0")</f>
        <v>6</v>
      </c>
      <c r="W321" s="310">
        <f>IFERROR(IF(W317="",0,W317),"0")+IFERROR(IF(W318="",0,W318),"0")+IFERROR(IF(W319="",0,W319),"0")+IFERROR(IF(W320="",0,W320),"0")</f>
        <v>0.1305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70</v>
      </c>
      <c r="V322" s="310">
        <f>IFERROR(SUM(V317:V320),"0")</f>
        <v>72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8</v>
      </c>
      <c r="V332" s="309">
        <f>IFERROR(IF(U332="",0,CEILING((U332/$H332),1)*$H332),"")</f>
        <v>9.6</v>
      </c>
      <c r="W332" s="37">
        <f>IFERROR(IF(V332=0,"",ROUNDUP(V332/H332,0)*0.00753),"")</f>
        <v>3.0120000000000001E-2</v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3.3333333333333335</v>
      </c>
      <c r="V333" s="310">
        <f>IFERROR(V329/H329,"0")+IFERROR(V330/H330,"0")+IFERROR(V331/H331,"0")+IFERROR(V332/H332,"0")</f>
        <v>4</v>
      </c>
      <c r="W333" s="310">
        <f>IFERROR(IF(W329="",0,W329),"0")+IFERROR(IF(W330="",0,W330),"0")+IFERROR(IF(W331="",0,W331),"0")+IFERROR(IF(W332="",0,W332),"0")</f>
        <v>3.0120000000000001E-2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8</v>
      </c>
      <c r="V334" s="310">
        <f>IFERROR(SUM(V329:V332),"0")</f>
        <v>9.6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45</v>
      </c>
      <c r="V343" s="309">
        <f>IFERROR(IF(U343="",0,CEILING((U343/$H343),1)*$H343),"")</f>
        <v>45.900000000000006</v>
      </c>
      <c r="W343" s="37">
        <f>IFERROR(IF(V343=0,"",ROUNDUP(V343/H343,0)*0.00753),"")</f>
        <v>0.12801000000000001</v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16.666666666666664</v>
      </c>
      <c r="V344" s="310">
        <f>IFERROR(V342/H342,"0")+IFERROR(V343/H343,"0")</f>
        <v>17</v>
      </c>
      <c r="W344" s="310">
        <f>IFERROR(IF(W342="",0,W342),"0")+IFERROR(IF(W343="",0,W343),"0")</f>
        <v>0.12801000000000001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45</v>
      </c>
      <c r="V345" s="310">
        <f>IFERROR(SUM(V342:V343),"0")</f>
        <v>45.900000000000006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105</v>
      </c>
      <c r="V353" s="309">
        <f t="shared" si="15"/>
        <v>105</v>
      </c>
      <c r="W353" s="37">
        <f t="shared" si="16"/>
        <v>0.251</v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630</v>
      </c>
      <c r="V355" s="309">
        <f t="shared" si="15"/>
        <v>630</v>
      </c>
      <c r="W355" s="37">
        <f t="shared" si="16"/>
        <v>1.506</v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105</v>
      </c>
      <c r="V359" s="309">
        <f t="shared" si="15"/>
        <v>105</v>
      </c>
      <c r="W359" s="37">
        <f t="shared" si="16"/>
        <v>0.251</v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400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400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2.008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840</v>
      </c>
      <c r="V361" s="310">
        <f>IFERROR(SUM(V347:V359),"0")</f>
        <v>840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513.79999999999995</v>
      </c>
      <c r="V391" s="309">
        <f t="shared" si="17"/>
        <v>514.5</v>
      </c>
      <c r="W391" s="37">
        <f>IFERROR(IF(V391=0,"",ROUNDUP(V391/H391,0)*0.00502),"")</f>
        <v>1.2299</v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244.66666666666663</v>
      </c>
      <c r="V393" s="310">
        <f>IFERROR(V386/H386,"0")+IFERROR(V387/H387,"0")+IFERROR(V388/H388,"0")+IFERROR(V389/H389,"0")+IFERROR(V390/H390,"0")+IFERROR(V391/H391,"0")+IFERROR(V392/H392,"0")</f>
        <v>245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1.2299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513.79999999999995</v>
      </c>
      <c r="V394" s="310">
        <f>IFERROR(SUM(V386:V392),"0")</f>
        <v>514.5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>
        <v>100</v>
      </c>
      <c r="V407" s="309">
        <f t="shared" si="18"/>
        <v>100.32000000000001</v>
      </c>
      <c r="W407" s="37">
        <f>IFERROR(IF(V407=0,"",ROUNDUP(V407/H407,0)*0.01196),"")</f>
        <v>0.22724</v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50</v>
      </c>
      <c r="V408" s="309">
        <f t="shared" si="18"/>
        <v>52.800000000000004</v>
      </c>
      <c r="W408" s="37">
        <f>IFERROR(IF(V408=0,"",ROUNDUP(V408/H408,0)*0.01196),"")</f>
        <v>0.1196</v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80</v>
      </c>
      <c r="V410" s="309">
        <f t="shared" si="18"/>
        <v>81.599999999999994</v>
      </c>
      <c r="W410" s="37">
        <f>IFERROR(IF(V410=0,"",ROUNDUP(V410/H410,0)*0.00753),"")</f>
        <v>0.25602000000000003</v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61.742424242424242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63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0.60285999999999995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230</v>
      </c>
      <c r="V417" s="310">
        <f>IFERROR(SUM(V406:V415),"0")</f>
        <v>234.72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120</v>
      </c>
      <c r="V419" s="309">
        <f>IFERROR(IF(U419="",0,CEILING((U419/$H419),1)*$H419),"")</f>
        <v>121.44000000000001</v>
      </c>
      <c r="W419" s="37">
        <f>IFERROR(IF(V419=0,"",ROUNDUP(V419/H419,0)*0.01196),"")</f>
        <v>0.27507999999999999</v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22.727272727272727</v>
      </c>
      <c r="V421" s="310">
        <f>IFERROR(V419/H419,"0")+IFERROR(V420/H420,"0")</f>
        <v>23</v>
      </c>
      <c r="W421" s="310">
        <f>IFERROR(IF(W419="",0,W419),"0")+IFERROR(IF(W420="",0,W420),"0")</f>
        <v>0.27507999999999999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120</v>
      </c>
      <c r="V422" s="310">
        <f>IFERROR(SUM(V419:V420),"0")</f>
        <v>121.44000000000001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0</v>
      </c>
      <c r="V424" s="309">
        <f t="shared" ref="V424:V432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50</v>
      </c>
      <c r="V425" s="309">
        <f t="shared" si="19"/>
        <v>52.800000000000004</v>
      </c>
      <c r="W425" s="37">
        <f>IFERROR(IF(V425=0,"",ROUNDUP(V425/H425,0)*0.01196),"")</f>
        <v>0.1196</v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100</v>
      </c>
      <c r="V426" s="309">
        <f t="shared" si="19"/>
        <v>100.32000000000001</v>
      </c>
      <c r="W426" s="37">
        <f>IFERROR(IF(V426=0,"",ROUNDUP(V426/H426,0)*0.01196),"")</f>
        <v>0.22724</v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28.409090909090907</v>
      </c>
      <c r="V433" s="310">
        <f>IFERROR(V424/H424,"0")+IFERROR(V425/H425,"0")+IFERROR(V426/H426,"0")+IFERROR(V427/H427,"0")+IFERROR(V428/H428,"0")+IFERROR(V429/H429,"0")+IFERROR(V430/H430,"0")+IFERROR(V431/H431,"0")+IFERROR(V432/H432,"0")</f>
        <v>29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0.34683999999999998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150</v>
      </c>
      <c r="V434" s="310">
        <f>IFERROR(SUM(V424:V432),"0")</f>
        <v>153.12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350</v>
      </c>
      <c r="V458" s="309">
        <f>IFERROR(IF(U458="",0,CEILING((U458/$H458),1)*$H458),"")</f>
        <v>351</v>
      </c>
      <c r="W458" s="37">
        <f>IFERROR(IF(V458=0,"",ROUNDUP(V458/H458,0)*0.02175),"")</f>
        <v>0.9787499999999999</v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44.871794871794876</v>
      </c>
      <c r="V461" s="310">
        <f>IFERROR(V458/H458,"0")+IFERROR(V459/H459,"0")+IFERROR(V460/H460,"0")</f>
        <v>45</v>
      </c>
      <c r="W461" s="310">
        <f>IFERROR(IF(W458="",0,W458),"0")+IFERROR(IF(W459="",0,W459),"0")+IFERROR(IF(W460="",0,W460),"0")</f>
        <v>0.9787499999999999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350</v>
      </c>
      <c r="V462" s="310">
        <f>IFERROR(SUM(V458:V460),"0")</f>
        <v>351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17508.2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17599.84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18695.399476375478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18792.710000000003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36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36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19595.399476375478</v>
      </c>
      <c r="V466" s="310">
        <f>GrossWeightTotalR+PalletQtyTotalR*25</f>
        <v>19692.710000000003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4379.9385491052162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4397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40.878720000000001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145.80000000000001</v>
      </c>
      <c r="D473" s="47">
        <f>IFERROR(V56*1,"0")+IFERROR(V57*1,"0")+IFERROR(V58*1,"0")</f>
        <v>2493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3714.0000000000005</v>
      </c>
      <c r="F473" s="47">
        <f>IFERROR(V122*1,"0")+IFERROR(V123*1,"0")+IFERROR(V124*1,"0")+IFERROR(V125*1,"0")</f>
        <v>1220.4000000000001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210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2436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412.4</v>
      </c>
      <c r="K473" s="47">
        <f>IFERROR(V251*1,"0")+IFERROR(V252*1,"0")+IFERROR(V253*1,"0")+IFERROR(V254*1,"0")+IFERROR(V255*1,"0")+IFERROR(V256*1,"0")+IFERROR(V257*1,"0")+IFERROR(V261*1,"0")+IFERROR(V262*1,"0")</f>
        <v>108</v>
      </c>
      <c r="L473" s="47">
        <f>IFERROR(V267*1,"0")+IFERROR(V268*1,"0")+IFERROR(V272*1,"0")+IFERROR(V273*1,"0")+IFERROR(V274*1,"0")+IFERROR(V278*1,"0")+IFERROR(V282*1,"0")</f>
        <v>758.76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3759.2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81.599999999999994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885.9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514.5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509.28000000000003</v>
      </c>
      <c r="R473" s="47">
        <f>IFERROR(V443*1,"0")+IFERROR(V444*1,"0")+IFERROR(V448*1,"0")+IFERROR(V449*1,"0")+IFERROR(V453*1,"0")+IFERROR(V454*1,"0")+IFERROR(V458*1,"0")+IFERROR(V459*1,"0")+IFERROR(V460*1,"0")</f>
        <v>351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2023-08-23T11:19:43Z</dcterms:modified>
</cp:coreProperties>
</file>