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W460" i="1" s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W428" i="1"/>
  <c r="V428" i="1"/>
  <c r="V427" i="1"/>
  <c r="W427" i="1" s="1"/>
  <c r="W426" i="1"/>
  <c r="V426" i="1"/>
  <c r="V425" i="1"/>
  <c r="W424" i="1"/>
  <c r="V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V417" i="1" s="1"/>
  <c r="M406" i="1"/>
  <c r="V402" i="1"/>
  <c r="U402" i="1"/>
  <c r="V401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W392" i="1"/>
  <c r="V392" i="1"/>
  <c r="M392" i="1"/>
  <c r="V391" i="1"/>
  <c r="W391" i="1" s="1"/>
  <c r="M391" i="1"/>
  <c r="V390" i="1"/>
  <c r="W390" i="1" s="1"/>
  <c r="M390" i="1"/>
  <c r="W389" i="1"/>
  <c r="V389" i="1"/>
  <c r="M389" i="1"/>
  <c r="W388" i="1"/>
  <c r="V388" i="1"/>
  <c r="V387" i="1"/>
  <c r="W387" i="1" s="1"/>
  <c r="M387" i="1"/>
  <c r="W386" i="1"/>
  <c r="W393" i="1" s="1"/>
  <c r="V386" i="1"/>
  <c r="V393" i="1" s="1"/>
  <c r="U384" i="1"/>
  <c r="U383" i="1"/>
  <c r="V382" i="1"/>
  <c r="W382" i="1" s="1"/>
  <c r="M382" i="1"/>
  <c r="V381" i="1"/>
  <c r="M381" i="1"/>
  <c r="U378" i="1"/>
  <c r="V377" i="1"/>
  <c r="U377" i="1"/>
  <c r="V376" i="1"/>
  <c r="W376" i="1" s="1"/>
  <c r="W375" i="1"/>
  <c r="V375" i="1"/>
  <c r="V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M359" i="1"/>
  <c r="V358" i="1"/>
  <c r="W358" i="1" s="1"/>
  <c r="V357" i="1"/>
  <c r="W357" i="1" s="1"/>
  <c r="M357" i="1"/>
  <c r="V356" i="1"/>
  <c r="W356" i="1" s="1"/>
  <c r="W355" i="1"/>
  <c r="V355" i="1"/>
  <c r="M355" i="1"/>
  <c r="W354" i="1"/>
  <c r="V354" i="1"/>
  <c r="V353" i="1"/>
  <c r="W353" i="1" s="1"/>
  <c r="M353" i="1"/>
  <c r="W352" i="1"/>
  <c r="V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V347" i="1"/>
  <c r="V345" i="1"/>
  <c r="U345" i="1"/>
  <c r="U344" i="1"/>
  <c r="W343" i="1"/>
  <c r="V343" i="1"/>
  <c r="V342" i="1"/>
  <c r="M342" i="1"/>
  <c r="U338" i="1"/>
  <c r="V337" i="1"/>
  <c r="U337" i="1"/>
  <c r="V336" i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W329" i="1"/>
  <c r="W333" i="1" s="1"/>
  <c r="V329" i="1"/>
  <c r="V334" i="1" s="1"/>
  <c r="M329" i="1"/>
  <c r="U327" i="1"/>
  <c r="U326" i="1"/>
  <c r="W325" i="1"/>
  <c r="V325" i="1"/>
  <c r="M325" i="1"/>
  <c r="V324" i="1"/>
  <c r="M324" i="1"/>
  <c r="U322" i="1"/>
  <c r="W321" i="1"/>
  <c r="V321" i="1"/>
  <c r="U321" i="1"/>
  <c r="V320" i="1"/>
  <c r="W320" i="1" s="1"/>
  <c r="M320" i="1"/>
  <c r="V319" i="1"/>
  <c r="W319" i="1" s="1"/>
  <c r="M319" i="1"/>
  <c r="W318" i="1"/>
  <c r="V318" i="1"/>
  <c r="M318" i="1"/>
  <c r="W317" i="1"/>
  <c r="V317" i="1"/>
  <c r="M317" i="1"/>
  <c r="U314" i="1"/>
  <c r="U313" i="1"/>
  <c r="W312" i="1"/>
  <c r="W313" i="1" s="1"/>
  <c r="V312" i="1"/>
  <c r="M312" i="1"/>
  <c r="U310" i="1"/>
  <c r="W309" i="1"/>
  <c r="U309" i="1"/>
  <c r="W308" i="1"/>
  <c r="V308" i="1"/>
  <c r="M308" i="1"/>
  <c r="U306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V294" i="1"/>
  <c r="W294" i="1" s="1"/>
  <c r="M294" i="1"/>
  <c r="W293" i="1"/>
  <c r="V293" i="1"/>
  <c r="V292" i="1"/>
  <c r="W292" i="1" s="1"/>
  <c r="M292" i="1"/>
  <c r="V291" i="1"/>
  <c r="W291" i="1" s="1"/>
  <c r="M291" i="1"/>
  <c r="W290" i="1"/>
  <c r="V290" i="1"/>
  <c r="M290" i="1"/>
  <c r="W289" i="1"/>
  <c r="V289" i="1"/>
  <c r="V296" i="1" s="1"/>
  <c r="M289" i="1"/>
  <c r="V288" i="1"/>
  <c r="M288" i="1"/>
  <c r="U284" i="1"/>
  <c r="U283" i="1"/>
  <c r="V282" i="1"/>
  <c r="M282" i="1"/>
  <c r="U280" i="1"/>
  <c r="V279" i="1"/>
  <c r="U279" i="1"/>
  <c r="V278" i="1"/>
  <c r="M278" i="1"/>
  <c r="U276" i="1"/>
  <c r="W275" i="1"/>
  <c r="U275" i="1"/>
  <c r="V274" i="1"/>
  <c r="W274" i="1" s="1"/>
  <c r="M274" i="1"/>
  <c r="V273" i="1"/>
  <c r="W273" i="1" s="1"/>
  <c r="M273" i="1"/>
  <c r="W272" i="1"/>
  <c r="V272" i="1"/>
  <c r="V276" i="1" s="1"/>
  <c r="M272" i="1"/>
  <c r="V270" i="1"/>
  <c r="U270" i="1"/>
  <c r="U269" i="1"/>
  <c r="W268" i="1"/>
  <c r="V268" i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V256" i="1"/>
  <c r="W256" i="1" s="1"/>
  <c r="M256" i="1"/>
  <c r="W255" i="1"/>
  <c r="V255" i="1"/>
  <c r="M255" i="1"/>
  <c r="W254" i="1"/>
  <c r="W258" i="1" s="1"/>
  <c r="V254" i="1"/>
  <c r="M254" i="1"/>
  <c r="V253" i="1"/>
  <c r="W253" i="1" s="1"/>
  <c r="M253" i="1"/>
  <c r="V252" i="1"/>
  <c r="W252" i="1" s="1"/>
  <c r="M252" i="1"/>
  <c r="W251" i="1"/>
  <c r="V251" i="1"/>
  <c r="V259" i="1" s="1"/>
  <c r="M251" i="1"/>
  <c r="V248" i="1"/>
  <c r="U248" i="1"/>
  <c r="U247" i="1"/>
  <c r="W246" i="1"/>
  <c r="V246" i="1"/>
  <c r="M246" i="1"/>
  <c r="W245" i="1"/>
  <c r="V245" i="1"/>
  <c r="M245" i="1"/>
  <c r="V244" i="1"/>
  <c r="M244" i="1"/>
  <c r="U242" i="1"/>
  <c r="U241" i="1"/>
  <c r="V240" i="1"/>
  <c r="W240" i="1" s="1"/>
  <c r="M240" i="1"/>
  <c r="V239" i="1"/>
  <c r="W239" i="1" s="1"/>
  <c r="W238" i="1"/>
  <c r="W241" i="1" s="1"/>
  <c r="V238" i="1"/>
  <c r="V242" i="1" s="1"/>
  <c r="U236" i="1"/>
  <c r="V235" i="1"/>
  <c r="U235" i="1"/>
  <c r="V234" i="1"/>
  <c r="W234" i="1" s="1"/>
  <c r="W233" i="1"/>
  <c r="V233" i="1"/>
  <c r="M233" i="1"/>
  <c r="W232" i="1"/>
  <c r="V232" i="1"/>
  <c r="M232" i="1"/>
  <c r="V231" i="1"/>
  <c r="M231" i="1"/>
  <c r="U229" i="1"/>
  <c r="U228" i="1"/>
  <c r="V227" i="1"/>
  <c r="W227" i="1" s="1"/>
  <c r="M227" i="1"/>
  <c r="V226" i="1"/>
  <c r="W226" i="1" s="1"/>
  <c r="M226" i="1"/>
  <c r="W225" i="1"/>
  <c r="V225" i="1"/>
  <c r="M225" i="1"/>
  <c r="W224" i="1"/>
  <c r="V224" i="1"/>
  <c r="M224" i="1"/>
  <c r="V223" i="1"/>
  <c r="W223" i="1" s="1"/>
  <c r="M223" i="1"/>
  <c r="V222" i="1"/>
  <c r="M222" i="1"/>
  <c r="U220" i="1"/>
  <c r="U219" i="1"/>
  <c r="V218" i="1"/>
  <c r="W218" i="1" s="1"/>
  <c r="M218" i="1"/>
  <c r="W217" i="1"/>
  <c r="V217" i="1"/>
  <c r="M217" i="1"/>
  <c r="W216" i="1"/>
  <c r="V216" i="1"/>
  <c r="M216" i="1"/>
  <c r="V215" i="1"/>
  <c r="W215" i="1" s="1"/>
  <c r="M215" i="1"/>
  <c r="U213" i="1"/>
  <c r="V212" i="1"/>
  <c r="U212" i="1"/>
  <c r="V211" i="1"/>
  <c r="M211" i="1"/>
  <c r="U209" i="1"/>
  <c r="U208" i="1"/>
  <c r="V207" i="1"/>
  <c r="W207" i="1" s="1"/>
  <c r="M207" i="1"/>
  <c r="V206" i="1"/>
  <c r="W206" i="1" s="1"/>
  <c r="M206" i="1"/>
  <c r="W205" i="1"/>
  <c r="V205" i="1"/>
  <c r="M205" i="1"/>
  <c r="W204" i="1"/>
  <c r="V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W208" i="1" s="1"/>
  <c r="V193" i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V167" i="1"/>
  <c r="U165" i="1"/>
  <c r="U164" i="1"/>
  <c r="V163" i="1"/>
  <c r="W163" i="1" s="1"/>
  <c r="W162" i="1"/>
  <c r="V162" i="1"/>
  <c r="M162" i="1"/>
  <c r="W161" i="1"/>
  <c r="V161" i="1"/>
  <c r="V160" i="1"/>
  <c r="U158" i="1"/>
  <c r="V157" i="1"/>
  <c r="U157" i="1"/>
  <c r="W156" i="1"/>
  <c r="V156" i="1"/>
  <c r="M156" i="1"/>
  <c r="W155" i="1"/>
  <c r="W157" i="1" s="1"/>
  <c r="V155" i="1"/>
  <c r="V158" i="1" s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W138" i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M22" i="1"/>
  <c r="H10" i="1"/>
  <c r="H9" i="1"/>
  <c r="A9" i="1"/>
  <c r="J9" i="1" s="1"/>
  <c r="D7" i="1"/>
  <c r="N6" i="1"/>
  <c r="M2" i="1"/>
  <c r="W101" i="1" l="1"/>
  <c r="W111" i="1"/>
  <c r="W134" i="1"/>
  <c r="W89" i="1"/>
  <c r="V32" i="1"/>
  <c r="A10" i="1"/>
  <c r="V38" i="1"/>
  <c r="V463" i="1" s="1"/>
  <c r="V42" i="1"/>
  <c r="V52" i="1"/>
  <c r="V60" i="1"/>
  <c r="V80" i="1"/>
  <c r="V90" i="1"/>
  <c r="F473" i="1"/>
  <c r="V185" i="1"/>
  <c r="V416" i="1"/>
  <c r="W461" i="1"/>
  <c r="C473" i="1"/>
  <c r="V119" i="1"/>
  <c r="B473" i="1"/>
  <c r="V464" i="1"/>
  <c r="V465" i="1"/>
  <c r="V46" i="1"/>
  <c r="V102" i="1"/>
  <c r="V126" i="1"/>
  <c r="W146" i="1"/>
  <c r="V146" i="1"/>
  <c r="V165" i="1"/>
  <c r="W160" i="1"/>
  <c r="W164" i="1" s="1"/>
  <c r="V367" i="1"/>
  <c r="V421" i="1"/>
  <c r="V422" i="1"/>
  <c r="W419" i="1"/>
  <c r="W421" i="1" s="1"/>
  <c r="F9" i="1"/>
  <c r="F10" i="1"/>
  <c r="W22" i="1"/>
  <c r="W23" i="1" s="1"/>
  <c r="W26" i="1"/>
  <c r="W32" i="1" s="1"/>
  <c r="V37" i="1"/>
  <c r="V41" i="1"/>
  <c r="V45" i="1"/>
  <c r="D473" i="1"/>
  <c r="V59" i="1"/>
  <c r="V101" i="1"/>
  <c r="W114" i="1"/>
  <c r="W118" i="1" s="1"/>
  <c r="W122" i="1"/>
  <c r="W126" i="1" s="1"/>
  <c r="V135" i="1"/>
  <c r="V164" i="1"/>
  <c r="W167" i="1"/>
  <c r="W184" i="1" s="1"/>
  <c r="J473" i="1"/>
  <c r="V209" i="1"/>
  <c r="W219" i="1"/>
  <c r="V220" i="1"/>
  <c r="V228" i="1"/>
  <c r="V236" i="1"/>
  <c r="W231" i="1"/>
  <c r="W235" i="1" s="1"/>
  <c r="V284" i="1"/>
  <c r="W282" i="1"/>
  <c r="W283" i="1" s="1"/>
  <c r="V301" i="1"/>
  <c r="V302" i="1"/>
  <c r="W299" i="1"/>
  <c r="W301" i="1" s="1"/>
  <c r="V305" i="1"/>
  <c r="V306" i="1"/>
  <c r="V313" i="1"/>
  <c r="V314" i="1"/>
  <c r="V326" i="1"/>
  <c r="V327" i="1"/>
  <c r="W324" i="1"/>
  <c r="W326" i="1" s="1"/>
  <c r="V344" i="1"/>
  <c r="W342" i="1"/>
  <c r="W344" i="1" s="1"/>
  <c r="V378" i="1"/>
  <c r="W374" i="1"/>
  <c r="W377" i="1" s="1"/>
  <c r="V433" i="1"/>
  <c r="W425" i="1"/>
  <c r="W433" i="1" s="1"/>
  <c r="V456" i="1"/>
  <c r="U466" i="1"/>
  <c r="K473" i="1"/>
  <c r="V147" i="1"/>
  <c r="V360" i="1"/>
  <c r="W367" i="1"/>
  <c r="V368" i="1"/>
  <c r="V383" i="1"/>
  <c r="V384" i="1"/>
  <c r="W381" i="1"/>
  <c r="W383" i="1" s="1"/>
  <c r="P473" i="1"/>
  <c r="W438" i="1"/>
  <c r="R473" i="1"/>
  <c r="V445" i="1"/>
  <c r="V450" i="1"/>
  <c r="V451" i="1"/>
  <c r="W448" i="1"/>
  <c r="W450" i="1" s="1"/>
  <c r="V23" i="1"/>
  <c r="W50" i="1"/>
  <c r="W52" i="1" s="1"/>
  <c r="W63" i="1"/>
  <c r="W80" i="1" s="1"/>
  <c r="V81" i="1"/>
  <c r="V127" i="1"/>
  <c r="H473" i="1"/>
  <c r="V153" i="1"/>
  <c r="W150" i="1"/>
  <c r="W152" i="1" s="1"/>
  <c r="I473" i="1"/>
  <c r="V184" i="1"/>
  <c r="V189" i="1"/>
  <c r="V190" i="1"/>
  <c r="V208" i="1"/>
  <c r="V213" i="1"/>
  <c r="W211" i="1"/>
  <c r="W212" i="1" s="1"/>
  <c r="V219" i="1"/>
  <c r="V229" i="1"/>
  <c r="V241" i="1"/>
  <c r="V247" i="1"/>
  <c r="W244" i="1"/>
  <c r="W247" i="1" s="1"/>
  <c r="V258" i="1"/>
  <c r="V263" i="1"/>
  <c r="V264" i="1"/>
  <c r="W261" i="1"/>
  <c r="W263" i="1" s="1"/>
  <c r="V269" i="1"/>
  <c r="L473" i="1"/>
  <c r="V275" i="1"/>
  <c r="V280" i="1"/>
  <c r="W278" i="1"/>
  <c r="W279" i="1" s="1"/>
  <c r="V283" i="1"/>
  <c r="V297" i="1"/>
  <c r="M473" i="1"/>
  <c r="W288" i="1"/>
  <c r="W296" i="1" s="1"/>
  <c r="V309" i="1"/>
  <c r="V310" i="1"/>
  <c r="N473" i="1"/>
  <c r="V322" i="1"/>
  <c r="V333" i="1"/>
  <c r="V338" i="1"/>
  <c r="W336" i="1"/>
  <c r="W337" i="1" s="1"/>
  <c r="V361" i="1"/>
  <c r="V434" i="1"/>
  <c r="W453" i="1"/>
  <c r="W455" i="1" s="1"/>
  <c r="O473" i="1"/>
  <c r="V394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  <c r="V467" i="1"/>
  <c r="W468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<sst xmlns="http://schemas.openxmlformats.org/spreadsheetml/2006/main" count="1742" uniqueCount="683">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</sst>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/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0.375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27.777777777777775</v>
      </c>
      <c r="V59" s="310">
        <f>IFERROR(V56/H56,"0")+IFERROR(V57/H57,"0")+IFERROR(V58/H58,"0")</f>
        <v>28</v>
      </c>
      <c r="W59" s="310">
        <f>IFERROR(IF(W56="",0,W56),"0")+IFERROR(IF(W57="",0,W57),"0")+IFERROR(IF(W58="",0,W58),"0")</f>
        <v>0.60899999999999999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300</v>
      </c>
      <c r="V60" s="310">
        <f>IFERROR(SUM(V56:V58),"0")</f>
        <v>302.40000000000003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100</v>
      </c>
      <c r="V64" s="309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9.2592592592592595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0.21749999999999997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100</v>
      </c>
      <c r="V81" s="310">
        <f>IFERROR(SUM(V63:V79),"0")</f>
        <v>108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1200</v>
      </c>
      <c r="V122" s="309">
        <f>IFERROR(IF(U122="",0,CEILING((U122/$H122),1)*$H122),"")</f>
        <v>1206.8999999999999</v>
      </c>
      <c r="W122" s="37">
        <f>IFERROR(IF(V122=0,"",ROUNDUP(V122/H122,0)*0.02175),"")</f>
        <v>3.2407499999999998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225</v>
      </c>
      <c r="V124" s="309">
        <f>IFERROR(IF(U124="",0,CEILING((U124/$H124),1)*$H124),"")</f>
        <v>226.8</v>
      </c>
      <c r="W124" s="37">
        <f>IFERROR(IF(V124=0,"",ROUNDUP(V124/H124,0)*0.00753),"")</f>
        <v>0.63251999999999997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231.48148148148147</v>
      </c>
      <c r="V126" s="310">
        <f>IFERROR(V122/H122,"0")+IFERROR(V123/H123,"0")+IFERROR(V124/H124,"0")+IFERROR(V125/H125,"0")</f>
        <v>233</v>
      </c>
      <c r="W126" s="310">
        <f>IFERROR(IF(W122="",0,W122),"0")+IFERROR(IF(W123="",0,W123),"0")+IFERROR(IF(W124="",0,W124),"0")+IFERROR(IF(W125="",0,W125),"0")</f>
        <v>3.8732699999999998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1425</v>
      </c>
      <c r="V127" s="310">
        <f>IFERROR(SUM(V122:V125),"0")</f>
        <v>1433.6999999999998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80</v>
      </c>
      <c r="V179" s="309">
        <f t="shared" si="8"/>
        <v>81.599999999999994</v>
      </c>
      <c r="W179" s="37">
        <f t="shared" si="9"/>
        <v>0.25602000000000003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33.333333333333336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34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0.25602000000000003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80</v>
      </c>
      <c r="V185" s="310">
        <f>IFERROR(SUM(V167:V183),"0")</f>
        <v>81.599999999999994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40</v>
      </c>
      <c r="V195" s="309">
        <f t="shared" si="10"/>
        <v>43.2</v>
      </c>
      <c r="W195" s="37">
        <f>IFERROR(IF(V195=0,"",ROUNDUP(V195/H195,0)*0.02175),"")</f>
        <v>8.6999999999999994E-2</v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3.7037037037037033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4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8.6999999999999994E-2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40</v>
      </c>
      <c r="V209" s="310">
        <f>IFERROR(SUM(V193:V207),"0")</f>
        <v>43.2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100</v>
      </c>
      <c r="V222" s="309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12.345679012345679</v>
      </c>
      <c r="V228" s="310">
        <f>IFERROR(V222/H222,"0")+IFERROR(V223/H223,"0")+IFERROR(V224/H224,"0")+IFERROR(V225/H225,"0")+IFERROR(V226/H226,"0")+IFERROR(V227/H227,"0")</f>
        <v>13</v>
      </c>
      <c r="W228" s="310">
        <f>IFERROR(IF(W222="",0,W222),"0")+IFERROR(IF(W223="",0,W223),"0")+IFERROR(IF(W224="",0,W224),"0")+IFERROR(IF(W225="",0,W225),"0")+IFERROR(IF(W226="",0,W226),"0")+IFERROR(IF(W227="",0,W227),"0")</f>
        <v>0.28275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100</v>
      </c>
      <c r="V229" s="310">
        <f>IFERROR(SUM(V222:V227),"0")</f>
        <v>105.3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100</v>
      </c>
      <c r="V231" s="309">
        <f>IFERROR(IF(U231="",0,CEILING((U231/$H231),1)*$H231),"")</f>
        <v>100.80000000000001</v>
      </c>
      <c r="W231" s="37">
        <f>IFERROR(IF(V231=0,"",ROUNDUP(V231/H231,0)*0.02175),"")</f>
        <v>0.26100000000000001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400</v>
      </c>
      <c r="V232" s="309">
        <f>IFERROR(IF(U232="",0,CEILING((U232/$H232),1)*$H232),"")</f>
        <v>405.59999999999997</v>
      </c>
      <c r="W232" s="37">
        <f>IFERROR(IF(V232=0,"",ROUNDUP(V232/H232,0)*0.02175),"")</f>
        <v>1.131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63.18681318681319</v>
      </c>
      <c r="V235" s="310">
        <f>IFERROR(V231/H231,"0")+IFERROR(V232/H232,"0")+IFERROR(V233/H233,"0")+IFERROR(V234/H234,"0")</f>
        <v>64</v>
      </c>
      <c r="W235" s="310">
        <f>IFERROR(IF(W231="",0,W231),"0")+IFERROR(IF(W232="",0,W232),"0")+IFERROR(IF(W233="",0,W233),"0")+IFERROR(IF(W234="",0,W234),"0")</f>
        <v>1.3919999999999999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500</v>
      </c>
      <c r="V236" s="310">
        <f>IFERROR(SUM(V231:V234),"0")</f>
        <v>506.4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86.7</v>
      </c>
      <c r="V240" s="309">
        <f>IFERROR(IF(U240="",0,CEILING((U240/$H240),1)*$H240),"")</f>
        <v>86.699999999999989</v>
      </c>
      <c r="W240" s="37">
        <f>IFERROR(IF(V240=0,"",ROUNDUP(V240/H240,0)*0.00753),"")</f>
        <v>0.25602000000000003</v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34</v>
      </c>
      <c r="V241" s="310">
        <f>IFERROR(V238/H238,"0")+IFERROR(V239/H239,"0")+IFERROR(V240/H240,"0")</f>
        <v>34</v>
      </c>
      <c r="W241" s="310">
        <f>IFERROR(IF(W238="",0,W238),"0")+IFERROR(IF(W239="",0,W239),"0")+IFERROR(IF(W240="",0,W240),"0")</f>
        <v>0.25602000000000003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86.7</v>
      </c>
      <c r="V242" s="310">
        <f>IFERROR(SUM(V238:V240),"0")</f>
        <v>86.699999999999989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120</v>
      </c>
      <c r="V251" s="309">
        <f t="shared" ref="V251:V257" si="13">IFERROR(IF(U251="",0,CEILING((U251/$H251),1)*$H251),"")</f>
        <v>129.60000000000002</v>
      </c>
      <c r="W251" s="37">
        <f>IFERROR(IF(V251=0,"",ROUNDUP(V251/H251,0)*0.02175),"")</f>
        <v>0.26100000000000001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100</v>
      </c>
      <c r="V253" s="309">
        <f t="shared" si="13"/>
        <v>108</v>
      </c>
      <c r="W253" s="37">
        <f>IFERROR(IF(V253=0,"",ROUNDUP(V253/H253,0)*0.02175),"")</f>
        <v>0.21749999999999997</v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20.37037037037037</v>
      </c>
      <c r="V258" s="310">
        <f>IFERROR(V251/H251,"0")+IFERROR(V252/H252,"0")+IFERROR(V253/H253,"0")+IFERROR(V254/H254,"0")+IFERROR(V255/H255,"0")+IFERROR(V256/H256,"0")+IFERROR(V257/H257,"0")</f>
        <v>22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0.47849999999999998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220</v>
      </c>
      <c r="V259" s="310">
        <f>IFERROR(SUM(V251:V257),"0")</f>
        <v>237.60000000000002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1700</v>
      </c>
      <c r="V288" s="309">
        <f t="shared" ref="V288:V295" si="14">IFERROR(IF(U288="",0,CEILING((U288/$H288),1)*$H288),"")</f>
        <v>1710</v>
      </c>
      <c r="W288" s="37">
        <f>IFERROR(IF(V288=0,"",ROUNDUP(V288/H288,0)*0.02175),"")</f>
        <v>2.4794999999999998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1400</v>
      </c>
      <c r="V290" s="309">
        <f t="shared" si="14"/>
        <v>1410</v>
      </c>
      <c r="W290" s="37">
        <f>IFERROR(IF(V290=0,"",ROUNDUP(V290/H290,0)*0.02175),"")</f>
        <v>2.0444999999999998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800</v>
      </c>
      <c r="V292" s="309">
        <f t="shared" si="14"/>
        <v>810</v>
      </c>
      <c r="W292" s="37">
        <f>IFERROR(IF(V292=0,"",ROUNDUP(V292/H292,0)*0.02175),"")</f>
        <v>1.1744999999999999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260</v>
      </c>
      <c r="V296" s="310">
        <f>IFERROR(V288/H288,"0")+IFERROR(V289/H289,"0")+IFERROR(V290/H290,"0")+IFERROR(V291/H291,"0")+IFERROR(V292/H292,"0")+IFERROR(V293/H293,"0")+IFERROR(V294/H294,"0")+IFERROR(V295/H295,"0")</f>
        <v>262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5.6984999999999992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3900</v>
      </c>
      <c r="V297" s="310">
        <f>IFERROR(SUM(V288:V295),"0")</f>
        <v>3930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300</v>
      </c>
      <c r="V312" s="309">
        <f>IFERROR(IF(U312="",0,CEILING((U312/$H312),1)*$H312),"")</f>
        <v>304.2</v>
      </c>
      <c r="W312" s="37">
        <f>IFERROR(IF(V312=0,"",ROUNDUP(V312/H312,0)*0.02175),"")</f>
        <v>0.84824999999999995</v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38.46153846153846</v>
      </c>
      <c r="V313" s="310">
        <f>IFERROR(V312/H312,"0")</f>
        <v>39</v>
      </c>
      <c r="W313" s="310">
        <f>IFERROR(IF(W312="",0,W312),"0")</f>
        <v>0.84824999999999995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300</v>
      </c>
      <c r="V314" s="310">
        <f>IFERROR(SUM(V312:V312),"0")</f>
        <v>304.2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2000</v>
      </c>
      <c r="V329" s="309">
        <f>IFERROR(IF(U329="",0,CEILING((U329/$H329),1)*$H329),"")</f>
        <v>2004.6</v>
      </c>
      <c r="W329" s="37">
        <f>IFERROR(IF(V329=0,"",ROUNDUP(V329/H329,0)*0.02175),"")</f>
        <v>5.5897499999999996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151.19999999999999</v>
      </c>
      <c r="V331" s="309">
        <f>IFERROR(IF(U331="",0,CEILING((U331/$H331),1)*$H331),"")</f>
        <v>151.19999999999999</v>
      </c>
      <c r="W331" s="37">
        <f>IFERROR(IF(V331=0,"",ROUNDUP(V331/H331,0)*0.00753),"")</f>
        <v>0.47439000000000003</v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319.41025641025641</v>
      </c>
      <c r="V333" s="310">
        <f>IFERROR(V329/H329,"0")+IFERROR(V330/H330,"0")+IFERROR(V331/H331,"0")+IFERROR(V332/H332,"0")</f>
        <v>320</v>
      </c>
      <c r="W333" s="310">
        <f>IFERROR(IF(W329="",0,W329),"0")+IFERROR(IF(W330="",0,W330),"0")+IFERROR(IF(W331="",0,W331),"0")+IFERROR(IF(W332="",0,W332),"0")</f>
        <v>6.0641399999999992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2151.1999999999998</v>
      </c>
      <c r="V334" s="310">
        <f>IFERROR(SUM(V329:V332),"0")</f>
        <v>2155.7999999999997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150</v>
      </c>
      <c r="V351" s="309">
        <f t="shared" si="15"/>
        <v>151.20000000000002</v>
      </c>
      <c r="W351" s="37">
        <f>IFERROR(IF(V351=0,"",ROUNDUP(V351/H351,0)*0.00753),"")</f>
        <v>0.27107999999999999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35.714285714285715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36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0.27107999999999999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150</v>
      </c>
      <c r="V361" s="310">
        <f>IFERROR(SUM(V347:V359),"0")</f>
        <v>151.20000000000002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2500</v>
      </c>
      <c r="V407" s="309">
        <f t="shared" si="18"/>
        <v>2502.7200000000003</v>
      </c>
      <c r="W407" s="37">
        <f>IFERROR(IF(V407=0,"",ROUNDUP(V407/H407,0)*0.01196),"")</f>
        <v>5.6690399999999999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100</v>
      </c>
      <c r="V408" s="309">
        <f t="shared" si="18"/>
        <v>100.32000000000001</v>
      </c>
      <c r="W408" s="37">
        <f>IFERROR(IF(V408=0,"",ROUNDUP(V408/H408,0)*0.01196),"")</f>
        <v>0.22724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3000</v>
      </c>
      <c r="V409" s="309">
        <f t="shared" si="18"/>
        <v>3004.32</v>
      </c>
      <c r="W409" s="37">
        <f>IFERROR(IF(V409=0,"",ROUNDUP(V409/H409,0)*0.01196),"")</f>
        <v>6.8052400000000004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1060.6060606060605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1062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12.70152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5600</v>
      </c>
      <c r="V417" s="310">
        <f>IFERROR(SUM(V406:V415),"0")</f>
        <v>5607.3600000000006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500</v>
      </c>
      <c r="V425" s="309">
        <f t="shared" si="19"/>
        <v>501.6</v>
      </c>
      <c r="W425" s="37">
        <f>IFERROR(IF(V425=0,"",ROUNDUP(V425/H425,0)*0.01196),"")</f>
        <v>1.1362000000000001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1500</v>
      </c>
      <c r="V426" s="309">
        <f t="shared" si="19"/>
        <v>1504.8000000000002</v>
      </c>
      <c r="W426" s="37">
        <f>IFERROR(IF(V426=0,"",ROUNDUP(V426/H426,0)*0.01196),"")</f>
        <v>3.4085999999999999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378.78787878787875</v>
      </c>
      <c r="V433" s="310">
        <f>IFERROR(V424/H424,"0")+IFERROR(V425/H425,"0")+IFERROR(V426/H426,"0")+IFERROR(V427/H427,"0")+IFERROR(V428/H428,"0")+IFERROR(V429/H429,"0")+IFERROR(V430/H430,"0")+IFERROR(V431/H431,"0")+IFERROR(V432/H432,"0")</f>
        <v>380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4.5448000000000004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2000</v>
      </c>
      <c r="V434" s="310">
        <f>IFERROR(SUM(V424:V432),"0")</f>
        <v>2006.4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700</v>
      </c>
      <c r="V444" s="309">
        <f>IFERROR(IF(U444="",0,CEILING((U444/$H444),1)*$H444),"")</f>
        <v>708</v>
      </c>
      <c r="W444" s="37">
        <f>IFERROR(IF(V444=0,"",ROUNDUP(V444/H444,0)*0.02175),"")</f>
        <v>1.28325</v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58.333333333333336</v>
      </c>
      <c r="V445" s="310">
        <f>IFERROR(V443/H443,"0")+IFERROR(V444/H444,"0")</f>
        <v>59</v>
      </c>
      <c r="W445" s="310">
        <f>IFERROR(IF(W443="",0,W443),"0")+IFERROR(IF(W444="",0,W444),"0")</f>
        <v>1.28325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700</v>
      </c>
      <c r="V446" s="310">
        <f>IFERROR(SUM(V443:V444),"0")</f>
        <v>708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100</v>
      </c>
      <c r="V458" s="309">
        <f>IFERROR(IF(U458="",0,CEILING((U458/$H458),1)*$H458),"")</f>
        <v>101.39999999999999</v>
      </c>
      <c r="W458" s="37">
        <f>IFERROR(IF(V458=0,"",ROUNDUP(V458/H458,0)*0.02175),"")</f>
        <v>0.28275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12.820512820512821</v>
      </c>
      <c r="V461" s="310">
        <f>IFERROR(V458/H458,"0")+IFERROR(V459/H459,"0")+IFERROR(V460/H460,"0")</f>
        <v>13</v>
      </c>
      <c r="W461" s="310">
        <f>IFERROR(IF(W458="",0,W458),"0")+IFERROR(IF(W459="",0,W459),"0")+IFERROR(IF(W460="",0,W460),"0")</f>
        <v>0.28275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100</v>
      </c>
      <c r="V462" s="310">
        <f>IFERROR(SUM(V458:V460),"0")</f>
        <v>101.39999999999999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17752.900000000001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17869.260000000002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18821.686150294154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18944.116000000002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33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19646.686150294154</v>
      </c>
      <c r="V466" s="310">
        <f>GrossWeightTotalR+PalletQtyTotalR*25</f>
        <v>19769.116000000002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2599.5922842589512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2613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39.146350000000005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302.40000000000003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108</v>
      </c>
      <c r="F473" s="47">
        <f>IFERROR(V122*1,"0")+IFERROR(V123*1,"0")+IFERROR(V124*1,"0")+IFERROR(V125*1,"0")</f>
        <v>1433.6999999999998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81.599999999999994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741.59999999999991</v>
      </c>
      <c r="K473" s="47">
        <f>IFERROR(V251*1,"0")+IFERROR(V252*1,"0")+IFERROR(V253*1,"0")+IFERROR(V254*1,"0")+IFERROR(V255*1,"0")+IFERROR(V256*1,"0")+IFERROR(V257*1,"0")+IFERROR(V261*1,"0")+IFERROR(V262*1,"0")</f>
        <v>237.60000000000002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4234.2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2155.7999999999997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151.20000000000002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7613.7600000000011</v>
      </c>
      <c r="R473" s="47">
        <f>IFERROR(V443*1,"0")+IFERROR(V444*1,"0")+IFERROR(V448*1,"0")+IFERROR(V449*1,"0")+IFERROR(V453*1,"0")+IFERROR(V454*1,"0")+IFERROR(V458*1,"0")+IFERROR(V459*1,"0")+IFERROR(V460*1,"0")</f>
        <v>809.4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2023-08-24T10:31:49Z</dcterms:modified>
</cp:coreProperties>
</file>