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V455" i="1"/>
  <c r="U455" i="1"/>
  <c r="V454" i="1"/>
  <c r="W454" i="1" s="1"/>
  <c r="M454" i="1"/>
  <c r="W453" i="1"/>
  <c r="V453" i="1"/>
  <c r="V456" i="1" s="1"/>
  <c r="M453" i="1"/>
  <c r="V451" i="1"/>
  <c r="U451" i="1"/>
  <c r="U450" i="1"/>
  <c r="W449" i="1"/>
  <c r="V449" i="1"/>
  <c r="M449" i="1"/>
  <c r="W448" i="1"/>
  <c r="W450" i="1" s="1"/>
  <c r="V448" i="1"/>
  <c r="V450" i="1" s="1"/>
  <c r="M448" i="1"/>
  <c r="U446" i="1"/>
  <c r="U445" i="1"/>
  <c r="W444" i="1"/>
  <c r="V444" i="1"/>
  <c r="M444" i="1"/>
  <c r="V443" i="1"/>
  <c r="R473" i="1" s="1"/>
  <c r="M443" i="1"/>
  <c r="U439" i="1"/>
  <c r="U438" i="1"/>
  <c r="V437" i="1"/>
  <c r="W437" i="1" s="1"/>
  <c r="W438" i="1" s="1"/>
  <c r="M437" i="1"/>
  <c r="W436" i="1"/>
  <c r="V436" i="1"/>
  <c r="V439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V425" i="1"/>
  <c r="U425" i="1"/>
  <c r="V424" i="1"/>
  <c r="U424" i="1"/>
  <c r="W423" i="1"/>
  <c r="V423" i="1"/>
  <c r="M423" i="1"/>
  <c r="W422" i="1"/>
  <c r="W424" i="1" s="1"/>
  <c r="V422" i="1"/>
  <c r="M422" i="1"/>
  <c r="U420" i="1"/>
  <c r="U419" i="1"/>
  <c r="W418" i="1"/>
  <c r="V418" i="1"/>
  <c r="M418" i="1"/>
  <c r="W417" i="1"/>
  <c r="V417" i="1"/>
  <c r="M417" i="1"/>
  <c r="V416" i="1"/>
  <c r="W416" i="1" s="1"/>
  <c r="M416" i="1"/>
  <c r="W415" i="1"/>
  <c r="V415" i="1"/>
  <c r="M415" i="1"/>
  <c r="W414" i="1"/>
  <c r="V414" i="1"/>
  <c r="M414" i="1"/>
  <c r="W413" i="1"/>
  <c r="V413" i="1"/>
  <c r="M413" i="1"/>
  <c r="V412" i="1"/>
  <c r="W412" i="1" s="1"/>
  <c r="M412" i="1"/>
  <c r="W411" i="1"/>
  <c r="V411" i="1"/>
  <c r="M411" i="1"/>
  <c r="W410" i="1"/>
  <c r="W419" i="1" s="1"/>
  <c r="V410" i="1"/>
  <c r="V419" i="1" s="1"/>
  <c r="M410" i="1"/>
  <c r="V406" i="1"/>
  <c r="U406" i="1"/>
  <c r="U405" i="1"/>
  <c r="W404" i="1"/>
  <c r="W405" i="1" s="1"/>
  <c r="V404" i="1"/>
  <c r="V405" i="1" s="1"/>
  <c r="M404" i="1"/>
  <c r="V402" i="1"/>
  <c r="U402" i="1"/>
  <c r="U401" i="1"/>
  <c r="W400" i="1"/>
  <c r="W401" i="1" s="1"/>
  <c r="V400" i="1"/>
  <c r="V401" i="1" s="1"/>
  <c r="M400" i="1"/>
  <c r="U398" i="1"/>
  <c r="U397" i="1"/>
  <c r="W396" i="1"/>
  <c r="V396" i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V390" i="1"/>
  <c r="V397" i="1" s="1"/>
  <c r="M390" i="1"/>
  <c r="V388" i="1"/>
  <c r="U388" i="1"/>
  <c r="V387" i="1"/>
  <c r="U387" i="1"/>
  <c r="W386" i="1"/>
  <c r="V386" i="1"/>
  <c r="M386" i="1"/>
  <c r="W385" i="1"/>
  <c r="W387" i="1" s="1"/>
  <c r="V385" i="1"/>
  <c r="P473" i="1" s="1"/>
  <c r="M385" i="1"/>
  <c r="V382" i="1"/>
  <c r="U382" i="1"/>
  <c r="U381" i="1"/>
  <c r="W380" i="1"/>
  <c r="W381" i="1" s="1"/>
  <c r="V380" i="1"/>
  <c r="V381" i="1" s="1"/>
  <c r="U378" i="1"/>
  <c r="U377" i="1"/>
  <c r="W376" i="1"/>
  <c r="V376" i="1"/>
  <c r="M376" i="1"/>
  <c r="V375" i="1"/>
  <c r="W375" i="1" s="1"/>
  <c r="W377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W355" i="1"/>
  <c r="V355" i="1"/>
  <c r="M355" i="1"/>
  <c r="W354" i="1"/>
  <c r="V354" i="1"/>
  <c r="M354" i="1"/>
  <c r="W353" i="1"/>
  <c r="V353" i="1"/>
  <c r="M353" i="1"/>
  <c r="V352" i="1"/>
  <c r="W352" i="1" s="1"/>
  <c r="M352" i="1"/>
  <c r="W351" i="1"/>
  <c r="V351" i="1"/>
  <c r="M351" i="1"/>
  <c r="W350" i="1"/>
  <c r="V350" i="1"/>
  <c r="M350" i="1"/>
  <c r="W349" i="1"/>
  <c r="V349" i="1"/>
  <c r="M349" i="1"/>
  <c r="V348" i="1"/>
  <c r="W348" i="1" s="1"/>
  <c r="M348" i="1"/>
  <c r="W347" i="1"/>
  <c r="V347" i="1"/>
  <c r="V361" i="1" s="1"/>
  <c r="M347" i="1"/>
  <c r="U345" i="1"/>
  <c r="V344" i="1"/>
  <c r="U344" i="1"/>
  <c r="W343" i="1"/>
  <c r="V343" i="1"/>
  <c r="M343" i="1"/>
  <c r="W342" i="1"/>
  <c r="W344" i="1" s="1"/>
  <c r="V342" i="1"/>
  <c r="V345" i="1" s="1"/>
  <c r="M342" i="1"/>
  <c r="V338" i="1"/>
  <c r="U338" i="1"/>
  <c r="U337" i="1"/>
  <c r="W336" i="1"/>
  <c r="W337" i="1" s="1"/>
  <c r="V336" i="1"/>
  <c r="V337" i="1" s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V326" i="1"/>
  <c r="U326" i="1"/>
  <c r="W325" i="1"/>
  <c r="V325" i="1"/>
  <c r="M325" i="1"/>
  <c r="W324" i="1"/>
  <c r="W326" i="1" s="1"/>
  <c r="V324" i="1"/>
  <c r="V327" i="1" s="1"/>
  <c r="M324" i="1"/>
  <c r="U322" i="1"/>
  <c r="U321" i="1"/>
  <c r="W320" i="1"/>
  <c r="V320" i="1"/>
  <c r="M320" i="1"/>
  <c r="W319" i="1"/>
  <c r="V319" i="1"/>
  <c r="M319" i="1"/>
  <c r="V318" i="1"/>
  <c r="W318" i="1" s="1"/>
  <c r="M318" i="1"/>
  <c r="W317" i="1"/>
  <c r="V317" i="1"/>
  <c r="N473" i="1" s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V301" i="1"/>
  <c r="U301" i="1"/>
  <c r="W300" i="1"/>
  <c r="V300" i="1"/>
  <c r="M300" i="1"/>
  <c r="W299" i="1"/>
  <c r="W301" i="1" s="1"/>
  <c r="V299" i="1"/>
  <c r="V302" i="1" s="1"/>
  <c r="M299" i="1"/>
  <c r="U297" i="1"/>
  <c r="U296" i="1"/>
  <c r="W295" i="1"/>
  <c r="V295" i="1"/>
  <c r="M295" i="1"/>
  <c r="W294" i="1"/>
  <c r="V294" i="1"/>
  <c r="M294" i="1"/>
  <c r="V293" i="1"/>
  <c r="W293" i="1" s="1"/>
  <c r="W292" i="1"/>
  <c r="V292" i="1"/>
  <c r="M292" i="1"/>
  <c r="W291" i="1"/>
  <c r="V291" i="1"/>
  <c r="M291" i="1"/>
  <c r="V290" i="1"/>
  <c r="W290" i="1" s="1"/>
  <c r="M290" i="1"/>
  <c r="W289" i="1"/>
  <c r="V289" i="1"/>
  <c r="M289" i="1"/>
  <c r="V288" i="1"/>
  <c r="V296" i="1" s="1"/>
  <c r="M288" i="1"/>
  <c r="V284" i="1"/>
  <c r="U284" i="1"/>
  <c r="U283" i="1"/>
  <c r="V282" i="1"/>
  <c r="V283" i="1" s="1"/>
  <c r="M282" i="1"/>
  <c r="V280" i="1"/>
  <c r="U280" i="1"/>
  <c r="U279" i="1"/>
  <c r="V278" i="1"/>
  <c r="V279" i="1" s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U270" i="1"/>
  <c r="U269" i="1"/>
  <c r="V268" i="1"/>
  <c r="W268" i="1" s="1"/>
  <c r="W269" i="1" s="1"/>
  <c r="M268" i="1"/>
  <c r="W267" i="1"/>
  <c r="V267" i="1"/>
  <c r="L473" i="1" s="1"/>
  <c r="M267" i="1"/>
  <c r="U264" i="1"/>
  <c r="V263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V247" i="1" s="1"/>
  <c r="M244" i="1"/>
  <c r="V242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M167" i="1"/>
  <c r="U165" i="1"/>
  <c r="U164" i="1"/>
  <c r="V163" i="1"/>
  <c r="W163" i="1" s="1"/>
  <c r="M163" i="1"/>
  <c r="W162" i="1"/>
  <c r="V162" i="1"/>
  <c r="M162" i="1"/>
  <c r="W161" i="1"/>
  <c r="V161" i="1"/>
  <c r="M161" i="1"/>
  <c r="W160" i="1"/>
  <c r="W164" i="1" s="1"/>
  <c r="V160" i="1"/>
  <c r="V164" i="1" s="1"/>
  <c r="M160" i="1"/>
  <c r="U158" i="1"/>
  <c r="U157" i="1"/>
  <c r="V156" i="1"/>
  <c r="W156" i="1" s="1"/>
  <c r="M156" i="1"/>
  <c r="V155" i="1"/>
  <c r="U153" i="1"/>
  <c r="U152" i="1"/>
  <c r="W151" i="1"/>
  <c r="V151" i="1"/>
  <c r="M151" i="1"/>
  <c r="V150" i="1"/>
  <c r="V152" i="1" s="1"/>
  <c r="M150" i="1"/>
  <c r="U147" i="1"/>
  <c r="U146" i="1"/>
  <c r="W145" i="1"/>
  <c r="V145" i="1"/>
  <c r="M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W140" i="1" s="1"/>
  <c r="M140" i="1"/>
  <c r="V139" i="1"/>
  <c r="W139" i="1" s="1"/>
  <c r="W146" i="1" s="1"/>
  <c r="M139" i="1"/>
  <c r="W138" i="1"/>
  <c r="V138" i="1"/>
  <c r="M138" i="1"/>
  <c r="U135" i="1"/>
  <c r="U134" i="1"/>
  <c r="W133" i="1"/>
  <c r="V133" i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W122" i="1"/>
  <c r="W126" i="1" s="1"/>
  <c r="V122" i="1"/>
  <c r="V127" i="1" s="1"/>
  <c r="M122" i="1"/>
  <c r="U119" i="1"/>
  <c r="U118" i="1"/>
  <c r="W117" i="1"/>
  <c r="V117" i="1"/>
  <c r="V116" i="1"/>
  <c r="V119" i="1" s="1"/>
  <c r="M116" i="1"/>
  <c r="W115" i="1"/>
  <c r="V115" i="1"/>
  <c r="M115" i="1"/>
  <c r="W114" i="1"/>
  <c r="V114" i="1"/>
  <c r="V118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2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3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7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V33" i="1" s="1"/>
  <c r="M27" i="1"/>
  <c r="W26" i="1"/>
  <c r="V26" i="1"/>
  <c r="M26" i="1"/>
  <c r="V24" i="1"/>
  <c r="U24" i="1"/>
  <c r="V23" i="1"/>
  <c r="U23" i="1"/>
  <c r="U467" i="1" s="1"/>
  <c r="W22" i="1"/>
  <c r="W23" i="1" s="1"/>
  <c r="V22" i="1"/>
  <c r="M22" i="1"/>
  <c r="H10" i="1"/>
  <c r="A9" i="1"/>
  <c r="J9" i="1" s="1"/>
  <c r="D7" i="1"/>
  <c r="N6" i="1"/>
  <c r="M2" i="1"/>
  <c r="H9" i="1" l="1"/>
  <c r="W32" i="1"/>
  <c r="V32" i="1"/>
  <c r="A10" i="1"/>
  <c r="B473" i="1"/>
  <c r="V464" i="1"/>
  <c r="V465" i="1"/>
  <c r="W27" i="1"/>
  <c r="W35" i="1"/>
  <c r="W37" i="1" s="1"/>
  <c r="V38" i="1"/>
  <c r="V463" i="1" s="1"/>
  <c r="V42" i="1"/>
  <c r="V46" i="1"/>
  <c r="V52" i="1"/>
  <c r="V81" i="1"/>
  <c r="W92" i="1"/>
  <c r="W101" i="1" s="1"/>
  <c r="V111" i="1"/>
  <c r="W116" i="1"/>
  <c r="W118" i="1" s="1"/>
  <c r="V146" i="1"/>
  <c r="H473" i="1"/>
  <c r="W150" i="1"/>
  <c r="W152" i="1" s="1"/>
  <c r="V158" i="1"/>
  <c r="W155" i="1"/>
  <c r="W157" i="1" s="1"/>
  <c r="W397" i="1"/>
  <c r="W455" i="1"/>
  <c r="F9" i="1"/>
  <c r="F10" i="1"/>
  <c r="U463" i="1"/>
  <c r="V41" i="1"/>
  <c r="V45" i="1"/>
  <c r="V467" i="1" s="1"/>
  <c r="D473" i="1"/>
  <c r="V59" i="1"/>
  <c r="V80" i="1"/>
  <c r="V90" i="1"/>
  <c r="F473" i="1"/>
  <c r="V126" i="1"/>
  <c r="V147" i="1"/>
  <c r="V157" i="1"/>
  <c r="W167" i="1"/>
  <c r="W184" i="1" s="1"/>
  <c r="V184" i="1"/>
  <c r="V185" i="1"/>
  <c r="J473" i="1"/>
  <c r="W196" i="1"/>
  <c r="V208" i="1"/>
  <c r="W219" i="1"/>
  <c r="W321" i="1"/>
  <c r="W360" i="1"/>
  <c r="W433" i="1"/>
  <c r="V89" i="1"/>
  <c r="V101" i="1"/>
  <c r="V135" i="1"/>
  <c r="V190" i="1"/>
  <c r="W187" i="1"/>
  <c r="W189" i="1" s="1"/>
  <c r="V189" i="1"/>
  <c r="W208" i="1"/>
  <c r="W50" i="1"/>
  <c r="W52" i="1" s="1"/>
  <c r="V53" i="1"/>
  <c r="W63" i="1"/>
  <c r="W80" i="1" s="1"/>
  <c r="W104" i="1"/>
  <c r="W111" i="1" s="1"/>
  <c r="W131" i="1"/>
  <c r="W134" i="1" s="1"/>
  <c r="V134" i="1"/>
  <c r="I473" i="1"/>
  <c r="V153" i="1"/>
  <c r="V165" i="1"/>
  <c r="V248" i="1"/>
  <c r="V270" i="1"/>
  <c r="V377" i="1"/>
  <c r="V445" i="1"/>
  <c r="W458" i="1"/>
  <c r="W461" i="1" s="1"/>
  <c r="V461" i="1"/>
  <c r="K473" i="1"/>
  <c r="O473" i="1"/>
  <c r="V209" i="1"/>
  <c r="W222" i="1"/>
  <c r="W228" i="1" s="1"/>
  <c r="W244" i="1"/>
  <c r="W247" i="1" s="1"/>
  <c r="W261" i="1"/>
  <c r="W263" i="1" s="1"/>
  <c r="V269" i="1"/>
  <c r="W278" i="1"/>
  <c r="W279" i="1" s="1"/>
  <c r="W282" i="1"/>
  <c r="W283" i="1" s="1"/>
  <c r="W288" i="1"/>
  <c r="W296" i="1" s="1"/>
  <c r="V360" i="1"/>
  <c r="V368" i="1"/>
  <c r="V434" i="1"/>
  <c r="V438" i="1"/>
  <c r="V220" i="1"/>
  <c r="V228" i="1"/>
  <c r="V236" i="1"/>
  <c r="V259" i="1"/>
  <c r="V276" i="1"/>
  <c r="V297" i="1"/>
  <c r="V322" i="1"/>
  <c r="V334" i="1"/>
  <c r="V367" i="1"/>
  <c r="V398" i="1"/>
  <c r="V420" i="1"/>
  <c r="V433" i="1"/>
  <c r="M473" i="1"/>
  <c r="Q473" i="1"/>
  <c r="W251" i="1"/>
  <c r="W258" i="1" s="1"/>
  <c r="W272" i="1"/>
  <c r="W275" i="1" s="1"/>
  <c r="V321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<sst xmlns="http://schemas.openxmlformats.org/spreadsheetml/2006/main" count="1699" uniqueCount="652">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</sst>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45165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15"/>
      <c r="C6" s="316"/>
      <c r="D6" s="613" t="s">
        <v>623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Воскресенье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7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0.375</v>
      </c>
      <c r="O8" s="607"/>
      <c r="Q8" s="318"/>
      <c r="R8" s="319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800</v>
      </c>
      <c r="V50" s="307">
        <f>IFERROR(IF(U50="",0,CEILING((U50/$H50),1)*$H50),"")</f>
        <v>810</v>
      </c>
      <c r="W50" s="37">
        <f>IFERROR(IF(V50=0,"",ROUNDUP(V50/H50,0)*0.02175),"")</f>
        <v>1.6312499999999999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74.074074074074076</v>
      </c>
      <c r="V52" s="308">
        <f>IFERROR(V50/H50,"0")+IFERROR(V51/H51,"0")</f>
        <v>75</v>
      </c>
      <c r="W52" s="308">
        <f>IFERROR(IF(W50="",0,W50),"0")+IFERROR(IF(W51="",0,W51),"0")</f>
        <v>1.6312499999999999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800</v>
      </c>
      <c r="V53" s="308">
        <f>IFERROR(SUM(V50:V51),"0")</f>
        <v>810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1100</v>
      </c>
      <c r="V65" s="307">
        <f t="shared" si="2"/>
        <v>1101.6000000000001</v>
      </c>
      <c r="W65" s="37">
        <f>IFERROR(IF(V65=0,"",ROUNDUP(V65/H65,0)*0.02175),"")</f>
        <v>2.2184999999999997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135</v>
      </c>
      <c r="V74" s="307">
        <f t="shared" si="2"/>
        <v>135</v>
      </c>
      <c r="W74" s="37">
        <f t="shared" si="3"/>
        <v>0.28110000000000002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131.85185185185185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132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2.4995999999999996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1235</v>
      </c>
      <c r="V81" s="308">
        <f>IFERROR(SUM(V63:V79),"0")</f>
        <v>1236.6000000000001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1050</v>
      </c>
      <c r="V194" s="307">
        <f t="shared" si="10"/>
        <v>1058.4000000000001</v>
      </c>
      <c r="W194" s="37">
        <f>IFERROR(IF(V194=0,"",ROUNDUP(V194/H194,0)*0.02039),"")</f>
        <v>1.9982199999999999</v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500</v>
      </c>
      <c r="V199" s="307">
        <f t="shared" si="10"/>
        <v>507.6</v>
      </c>
      <c r="W199" s="37">
        <f>IFERROR(IF(V199=0,"",ROUNDUP(V199/H199,0)*0.02175),"")</f>
        <v>1.0222499999999999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143.5185185185185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145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3.0204699999999995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1550</v>
      </c>
      <c r="V209" s="308">
        <f>IFERROR(SUM(V193:V207),"0")</f>
        <v>1566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500</v>
      </c>
      <c r="V216" s="307">
        <f>IFERROR(IF(U216="",0,CEILING((U216/$H216),1)*$H216),"")</f>
        <v>504</v>
      </c>
      <c r="W216" s="37">
        <f>IFERROR(IF(V216=0,"",ROUNDUP(V216/H216,0)*0.00753),"")</f>
        <v>0.90360000000000007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119.04761904761904</v>
      </c>
      <c r="V219" s="308">
        <f>IFERROR(V215/H215,"0")+IFERROR(V216/H216,"0")+IFERROR(V217/H217,"0")+IFERROR(V218/H218,"0")</f>
        <v>120</v>
      </c>
      <c r="W219" s="308">
        <f>IFERROR(IF(W215="",0,W215),"0")+IFERROR(IF(W216="",0,W216),"0")+IFERROR(IF(W217="",0,W217),"0")+IFERROR(IF(W218="",0,W218),"0")</f>
        <v>0.90360000000000007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500</v>
      </c>
      <c r="V220" s="308">
        <f>IFERROR(SUM(V215:V218),"0")</f>
        <v>504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300</v>
      </c>
      <c r="V231" s="307">
        <f>IFERROR(IF(U231="",0,CEILING((U231/$H231),1)*$H231),"")</f>
        <v>302.40000000000003</v>
      </c>
      <c r="W231" s="37">
        <f>IFERROR(IF(V231=0,"",ROUNDUP(V231/H231,0)*0.02175),"")</f>
        <v>0.78299999999999992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35.714285714285715</v>
      </c>
      <c r="V235" s="308">
        <f>IFERROR(V231/H231,"0")+IFERROR(V232/H232,"0")+IFERROR(V233/H233,"0")+IFERROR(V234/H234,"0")</f>
        <v>36</v>
      </c>
      <c r="W235" s="308">
        <f>IFERROR(IF(W231="",0,W231),"0")+IFERROR(IF(W232="",0,W232),"0")+IFERROR(IF(W233="",0,W233),"0")+IFERROR(IF(W234="",0,W234),"0")</f>
        <v>0.78299999999999992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300</v>
      </c>
      <c r="V236" s="308">
        <f>IFERROR(SUM(V231:V234),"0")</f>
        <v>302.40000000000003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650</v>
      </c>
      <c r="V251" s="307">
        <f t="shared" ref="V251:V257" si="13">IFERROR(IF(U251="",0,CEILING((U251/$H251),1)*$H251),"")</f>
        <v>658.80000000000007</v>
      </c>
      <c r="W251" s="37">
        <f>IFERROR(IF(V251=0,"",ROUNDUP(V251/H251,0)*0.02175),"")</f>
        <v>1.3267499999999999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2500</v>
      </c>
      <c r="V253" s="307">
        <f t="shared" si="13"/>
        <v>2505.6000000000004</v>
      </c>
      <c r="W253" s="37">
        <f>IFERROR(IF(V253=0,"",ROUNDUP(V253/H253,0)*0.02175),"")</f>
        <v>5.0459999999999994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291.66666666666663</v>
      </c>
      <c r="V258" s="308">
        <f>IFERROR(V251/H251,"0")+IFERROR(V252/H252,"0")+IFERROR(V253/H253,"0")+IFERROR(V254/H254,"0")+IFERROR(V255/H255,"0")+IFERROR(V256/H256,"0")+IFERROR(V257/H257,"0")</f>
        <v>293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6.372749999999999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3150</v>
      </c>
      <c r="V259" s="308">
        <f>IFERROR(SUM(V251:V257),"0")</f>
        <v>3164.4000000000005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450</v>
      </c>
      <c r="V289" s="307">
        <f t="shared" si="14"/>
        <v>450</v>
      </c>
      <c r="W289" s="37">
        <f>IFERROR(IF(V289=0,"",ROUNDUP(V289/H289,0)*0.02039),"")</f>
        <v>0.61169999999999991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30</v>
      </c>
      <c r="V296" s="308">
        <f>IFERROR(V288/H288,"0")+IFERROR(V289/H289,"0")+IFERROR(V290/H290,"0")+IFERROR(V291/H291,"0")+IFERROR(V292/H292,"0")+IFERROR(V293/H293,"0")+IFERROR(V294/H294,"0")+IFERROR(V295/H295,"0")</f>
        <v>30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0.61169999999999991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450</v>
      </c>
      <c r="V297" s="308">
        <f>IFERROR(SUM(V288:V295),"0")</f>
        <v>450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750</v>
      </c>
      <c r="V299" s="307">
        <f>IFERROR(IF(U299="",0,CEILING((U299/$H299),1)*$H299),"")</f>
        <v>750</v>
      </c>
      <c r="W299" s="37">
        <f>IFERROR(IF(V299=0,"",ROUNDUP(V299/H299,0)*0.02175),"")</f>
        <v>1.0874999999999999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50</v>
      </c>
      <c r="V301" s="308">
        <f>IFERROR(V299/H299,"0")+IFERROR(V300/H300,"0")</f>
        <v>50</v>
      </c>
      <c r="W301" s="308">
        <f>IFERROR(IF(W299="",0,W299),"0")+IFERROR(IF(W300="",0,W300),"0")</f>
        <v>1.0874999999999999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750</v>
      </c>
      <c r="V302" s="308">
        <f>IFERROR(SUM(V299:V300),"0")</f>
        <v>750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650</v>
      </c>
      <c r="V410" s="307">
        <f t="shared" ref="V410:V418" si="18">IFERROR(IF(U410="",0,CEILING((U410/$H410),1)*$H410),"")</f>
        <v>654.72</v>
      </c>
      <c r="W410" s="37">
        <f>IFERROR(IF(V410=0,"",ROUNDUP(V410/H410,0)*0.01196),"")</f>
        <v>1.4830399999999999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123.10606060606059</v>
      </c>
      <c r="V419" s="308">
        <f>IFERROR(V410/H410,"0")+IFERROR(V411/H411,"0")+IFERROR(V412/H412,"0")+IFERROR(V413/H413,"0")+IFERROR(V414/H414,"0")+IFERROR(V415/H415,"0")+IFERROR(V416/H416,"0")+IFERROR(V417/H417,"0")+IFERROR(V418/H418,"0")</f>
        <v>124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1.4830399999999999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650</v>
      </c>
      <c r="V420" s="308">
        <f>IFERROR(SUM(V410:V418),"0")</f>
        <v>654.72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300</v>
      </c>
      <c r="V428" s="307">
        <f t="shared" si="19"/>
        <v>300.96000000000004</v>
      </c>
      <c r="W428" s="37">
        <f>IFERROR(IF(V428=0,"",ROUNDUP(V428/H428,0)*0.01196),"")</f>
        <v>0.68171999999999999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56.818181818181813</v>
      </c>
      <c r="V433" s="308">
        <f>IFERROR(V427/H427,"0")+IFERROR(V428/H428,"0")+IFERROR(V429/H429,"0")+IFERROR(V430/H430,"0")+IFERROR(V431/H431,"0")+IFERROR(V432/H432,"0")</f>
        <v>57.000000000000007</v>
      </c>
      <c r="W433" s="308">
        <f>IFERROR(IF(W427="",0,W427),"0")+IFERROR(IF(W428="",0,W428),"0")+IFERROR(IF(W429="",0,W429),"0")+IFERROR(IF(W430="",0,W430),"0")+IFERROR(IF(W431="",0,W431),"0")+IFERROR(IF(W432="",0,W432),"0")</f>
        <v>0.68171999999999999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300</v>
      </c>
      <c r="V434" s="308">
        <f>IFERROR(SUM(V427:V432),"0")</f>
        <v>300.96000000000004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9685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9739.0800000000017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10138.901298701297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10195.644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17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10563.901298701297</v>
      </c>
      <c r="V466" s="308">
        <f>GrossWeightTotalR+PalletQtyTotalR*25</f>
        <v>10620.644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1055.7972582972584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1062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19.074629999999992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810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1236.6000000000001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2372.4</v>
      </c>
      <c r="K473" s="47">
        <f>IFERROR(V251*1,"0")+IFERROR(V252*1,"0")+IFERROR(V253*1,"0")+IFERROR(V254*1,"0")+IFERROR(V255*1,"0")+IFERROR(V256*1,"0")+IFERROR(V257*1,"0")+IFERROR(V261*1,"0")+IFERROR(V262*1,"0")</f>
        <v>3164.4000000000005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1200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955.68000000000006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2023-08-25T09:21:08Z</dcterms:modified>
</cp:coreProperties>
</file>