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H9" i="1"/>
  <c r="A9" i="1"/>
  <c r="F10" i="1" s="1"/>
  <c r="D7" i="1"/>
  <c r="N6" i="1"/>
  <c r="M2" i="1"/>
  <c r="J9" i="1" l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<sst xmlns="http://schemas.openxmlformats.org/spreadsheetml/2006/main" count="787" uniqueCount="329">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</sst>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45166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9</v>
      </c>
      <c r="V30" s="154">
        <f>IFERROR(IF(U30="","",U30),"")</f>
        <v>9</v>
      </c>
      <c r="W30" s="37">
        <f>IFERROR(IF(U30="","",U30*0.00936),"")</f>
        <v>8.4240000000000009E-2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9</v>
      </c>
      <c r="V32" s="155">
        <f>IFERROR(SUM(V28:V31),"0")</f>
        <v>9</v>
      </c>
      <c r="W32" s="155">
        <f>IFERROR(IF(W28="",0,W28),"0")+IFERROR(IF(W29="",0,W29),"0")+IFERROR(IF(W30="",0,W30),"0")+IFERROR(IF(W31="",0,W31),"0")</f>
        <v>8.4240000000000009E-2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13.5</v>
      </c>
      <c r="V33" s="155">
        <f>IFERROR(SUMPRODUCT(V28:V31*H28:H31),"0")</f>
        <v>13.5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5</v>
      </c>
      <c r="V39" s="154">
        <f>IFERROR(IF(U39="","",U39),"")</f>
        <v>5</v>
      </c>
      <c r="W39" s="37">
        <f>IFERROR(IF(U39="","",U39*0.0155),"")</f>
        <v>7.7499999999999999E-2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5</v>
      </c>
      <c r="V40" s="155">
        <f>IFERROR(SUM(V36:V39),"0")</f>
        <v>5</v>
      </c>
      <c r="W40" s="155">
        <f>IFERROR(IF(W36="",0,W36),"0")+IFERROR(IF(W37="",0,W37),"0")+IFERROR(IF(W38="",0,W38),"0")+IFERROR(IF(W39="",0,W39),"0")</f>
        <v>7.7499999999999999E-2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30</v>
      </c>
      <c r="V41" s="155">
        <f>IFERROR(SUMPRODUCT(V36:V39*H36:H39),"0")</f>
        <v>30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30</v>
      </c>
      <c r="V61" s="154">
        <f>IFERROR(IF(U61="","",U61),"")</f>
        <v>30</v>
      </c>
      <c r="W61" s="37">
        <f>IFERROR(IF(U61="","",U61*0.00855),"")</f>
        <v>0.25650000000000001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30</v>
      </c>
      <c r="V62" s="155">
        <f>IFERROR(SUM(V60:V61),"0")</f>
        <v>30</v>
      </c>
      <c r="W62" s="155">
        <f>IFERROR(IF(W60="",0,W60),"0")+IFERROR(IF(W61="",0,W61),"0")</f>
        <v>0.25650000000000001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150</v>
      </c>
      <c r="V63" s="155">
        <f>IFERROR(SUMPRODUCT(V60:V61*H60:H61),"0")</f>
        <v>150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1</v>
      </c>
      <c r="V71" s="154">
        <f>IFERROR(IF(U71="","",U71),"")</f>
        <v>1</v>
      </c>
      <c r="W71" s="37">
        <f>IFERROR(IF(U71="","",U71*0.01788),"")</f>
        <v>1.788E-2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1</v>
      </c>
      <c r="V72" s="154">
        <f>IFERROR(IF(U72="","",U72),"")</f>
        <v>1</v>
      </c>
      <c r="W72" s="37">
        <f>IFERROR(IF(U72="","",U72*0.01788),"")</f>
        <v>1.788E-2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2</v>
      </c>
      <c r="V73" s="155">
        <f>IFERROR(SUM(V71:V72),"0")</f>
        <v>2</v>
      </c>
      <c r="W73" s="155">
        <f>IFERROR(IF(W71="",0,W71),"0")+IFERROR(IF(W72="",0,W72),"0")</f>
        <v>3.576E-2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7.2</v>
      </c>
      <c r="V74" s="155">
        <f>IFERROR(SUMPRODUCT(V71:V72*H71:H72),"0")</f>
        <v>7.2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0</v>
      </c>
      <c r="V79" s="154">
        <f t="shared" si="2"/>
        <v>0</v>
      </c>
      <c r="W79" s="37">
        <f t="shared" si="3"/>
        <v>0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0</v>
      </c>
      <c r="V82" s="154">
        <f t="shared" si="2"/>
        <v>0</v>
      </c>
      <c r="W82" s="37">
        <f t="shared" si="3"/>
        <v>0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0</v>
      </c>
      <c r="V83" s="155">
        <f>IFERROR(SUM(V77:V82),"0")</f>
        <v>0</v>
      </c>
      <c r="W83" s="155">
        <f>IFERROR(IF(W77="",0,W77),"0")+IFERROR(IF(W78="",0,W78),"0")+IFERROR(IF(W79="",0,W79),"0")+IFERROR(IF(W80="",0,W80),"0")+IFERROR(IF(W81="",0,W81),"0")+IFERROR(IF(W82="",0,W82),"0")</f>
        <v>0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0</v>
      </c>
      <c r="V84" s="155">
        <f>IFERROR(SUMPRODUCT(V77:V82*H77:H82),"0")</f>
        <v>0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2</v>
      </c>
      <c r="V96" s="154">
        <f>IFERROR(IF(U96="","",U96),"")</f>
        <v>2</v>
      </c>
      <c r="W96" s="37">
        <f>IFERROR(IF(U96="","",U96*0.0155),"")</f>
        <v>3.1E-2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2</v>
      </c>
      <c r="V98" s="155">
        <f>IFERROR(SUM(V94:V97),"0")</f>
        <v>2</v>
      </c>
      <c r="W98" s="155">
        <f>IFERROR(IF(W94="",0,W94),"0")+IFERROR(IF(W95="",0,W95),"0")+IFERROR(IF(W96="",0,W96),"0")+IFERROR(IF(W97="",0,W97),"0")</f>
        <v>3.1E-2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13.76</v>
      </c>
      <c r="V99" s="155">
        <f>IFERROR(SUMPRODUCT(V94:V97*H94:H97),"0")</f>
        <v>13.76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4</v>
      </c>
      <c r="V115" s="154">
        <f>IFERROR(IF(U115="","",U115),"")</f>
        <v>4</v>
      </c>
      <c r="W115" s="37">
        <f>IFERROR(IF(U115="","",U115*0.01788),"")</f>
        <v>7.152E-2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1</v>
      </c>
      <c r="V116" s="154">
        <f>IFERROR(IF(U116="","",U116),"")</f>
        <v>1</v>
      </c>
      <c r="W116" s="37">
        <f>IFERROR(IF(U116="","",U116*0.01788),"")</f>
        <v>1.788E-2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5</v>
      </c>
      <c r="V117" s="155">
        <f>IFERROR(SUM(V113:V116),"0")</f>
        <v>5</v>
      </c>
      <c r="W117" s="155">
        <f>IFERROR(IF(W113="",0,W113),"0")+IFERROR(IF(W114="",0,W114),"0")+IFERROR(IF(W115="",0,W115),"0")+IFERROR(IF(W116="",0,W116),"0")</f>
        <v>8.9400000000000007E-2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15</v>
      </c>
      <c r="V118" s="155">
        <f>IFERROR(SUMPRODUCT(V113:V116*H113:H116),"0")</f>
        <v>15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4</v>
      </c>
      <c r="V138" s="154">
        <f>IFERROR(IF(U138="","",U138),"")</f>
        <v>4</v>
      </c>
      <c r="W138" s="37">
        <f>IFERROR(IF(U138="","",U138*0.00502),"")</f>
        <v>2.0080000000000001E-2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4</v>
      </c>
      <c r="V139" s="155">
        <f>IFERROR(SUM(V138:V138),"0")</f>
        <v>4</v>
      </c>
      <c r="W139" s="155">
        <f>IFERROR(IF(W138="",0,W138),"0")</f>
        <v>2.0080000000000001E-2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7.2</v>
      </c>
      <c r="V140" s="155">
        <f>IFERROR(SUMPRODUCT(V138:V138*H138:H138),"0")</f>
        <v>7.2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25</v>
      </c>
      <c r="V142" s="154">
        <f>IFERROR(IF(U142="","",U142),"")</f>
        <v>25</v>
      </c>
      <c r="W142" s="37">
        <f>IFERROR(IF(U142="","",U142*0.0155),"")</f>
        <v>0.38750000000000001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25</v>
      </c>
      <c r="V143" s="155">
        <f>IFERROR(SUM(V142:V142),"0")</f>
        <v>25</v>
      </c>
      <c r="W143" s="155">
        <f>IFERROR(IF(W142="",0,W142),"0")</f>
        <v>0.38750000000000001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150</v>
      </c>
      <c r="V144" s="155">
        <f>IFERROR(SUMPRODUCT(V142:V142*H142:H142),"0")</f>
        <v>150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30</v>
      </c>
      <c r="V149" s="154">
        <f>IFERROR(IF(U149="","",U149),"")</f>
        <v>30</v>
      </c>
      <c r="W149" s="37">
        <f>IFERROR(IF(U149="","",U149*0.00936),"")</f>
        <v>0.28079999999999999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30</v>
      </c>
      <c r="V150" s="155">
        <f>IFERROR(SUM(V146:V149),"0")</f>
        <v>30</v>
      </c>
      <c r="W150" s="155">
        <f>IFERROR(IF(W146="",0,W146),"0")+IFERROR(IF(W147="",0,W147),"0")+IFERROR(IF(W148="",0,W148),"0")+IFERROR(IF(W149="",0,W149),"0")</f>
        <v>0.28079999999999999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67.2</v>
      </c>
      <c r="V151" s="155">
        <f>IFERROR(SUMPRODUCT(V146:V149*H146:H149),"0")</f>
        <v>67.2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7</v>
      </c>
      <c r="V157" s="154">
        <f t="shared" si="4"/>
        <v>7</v>
      </c>
      <c r="W157" s="37">
        <f t="shared" si="5"/>
        <v>6.5519999999999995E-2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9</v>
      </c>
      <c r="V162" s="154">
        <f t="shared" si="4"/>
        <v>9</v>
      </c>
      <c r="W162" s="37">
        <f>IFERROR(IF(U162="","",U162*0.00936),"")</f>
        <v>8.4240000000000009E-2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16</v>
      </c>
      <c r="V163" s="155">
        <f>IFERROR(SUM(V153:V162),"0")</f>
        <v>16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0.14976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52.900000000000006</v>
      </c>
      <c r="V164" s="155">
        <f>IFERROR(SUMPRODUCT(V153:V162*H153:H162),"0")</f>
        <v>52.900000000000006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35</v>
      </c>
      <c r="V174" s="154">
        <f>IFERROR(IF(U174="","",U174),"")</f>
        <v>35</v>
      </c>
      <c r="W174" s="37">
        <f>IFERROR(IF(U174="","",U174*0.00866),"")</f>
        <v>0.30309999999999998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35</v>
      </c>
      <c r="V176" s="155">
        <f>IFERROR(SUM(V172:V175),"0")</f>
        <v>35</v>
      </c>
      <c r="W176" s="155">
        <f>IFERROR(IF(W172="",0,W172),"0")+IFERROR(IF(W173="",0,W173),"0")+IFERROR(IF(W174="",0,W174),"0")+IFERROR(IF(W175="",0,W175),"0")</f>
        <v>0.30309999999999998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175</v>
      </c>
      <c r="V177" s="155">
        <f>IFERROR(SUMPRODUCT(V172:V175*H172:H175),"0")</f>
        <v>175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681.76</v>
      </c>
      <c r="V243" s="155">
        <f>IFERROR(V24+V33+V41+V47+V57+V63+V68+V74+V84+V91+V99+V105+V110+V118+V123+V129+V134+V140+V144+V151+V164+V169+V177+V182+V189+V194+V199+V206+V214+V219+V225+V231+V237+V242,"0")</f>
        <v>681.76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723.96859999999992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723.96859999999992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2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773.96859999999992</v>
      </c>
      <c r="V246" s="155">
        <f>GrossWeightTotalR+PalletQtyTotalR*25</f>
        <v>773.96859999999992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163</v>
      </c>
      <c r="V247" s="155">
        <f>IFERROR(V23+V32+V40+V46+V56+V62+V67+V73+V83+V90+V98+V104+V109+V117+V122+V128+V133+V139+V143+V150+V163+V168+V176+V181+V188+V193+V198+V205+V213+V218+V224+V230+V236+V241,"0")</f>
        <v>163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1.7156399999999998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13.5</v>
      </c>
      <c r="D253" s="47">
        <f>IFERROR(U36*H36,"0")+IFERROR(U37*H37,"0")+IFERROR(U38*H38,"0")+IFERROR(U39*H39,"0")</f>
        <v>30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150</v>
      </c>
      <c r="H253" s="47">
        <f>IFERROR(U66*H66,"0")</f>
        <v>0</v>
      </c>
      <c r="I253" s="47">
        <f>IFERROR(U71*H71,"0")+IFERROR(U72*H72,"0")</f>
        <v>7.2</v>
      </c>
      <c r="J253" s="47">
        <f>IFERROR(U77*H77,"0")+IFERROR(U78*H78,"0")+IFERROR(U79*H79,"0")+IFERROR(U80*H80,"0")+IFERROR(U81*H81,"0")+IFERROR(U82*H82,"0")</f>
        <v>0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13.76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15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277.29999999999995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175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2023-08-25T12:22:09Z</dcterms:modified>
</cp:coreProperties>
</file>