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<sst xmlns="http://schemas.openxmlformats.org/spreadsheetml/2006/main" count="787" uniqueCount="329">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</sst>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45166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3</v>
      </c>
      <c r="V55" s="154">
        <f t="shared" si="0"/>
        <v>3</v>
      </c>
      <c r="W55" s="37">
        <f t="shared" si="1"/>
        <v>4.65E-2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3</v>
      </c>
      <c r="V56" s="155">
        <f>IFERROR(SUM(V50:V55),"0")</f>
        <v>3</v>
      </c>
      <c r="W56" s="155">
        <f>IFERROR(IF(W50="",0,W50),"0")+IFERROR(IF(W51="",0,W51),"0")+IFERROR(IF(W52="",0,W52),"0")+IFERROR(IF(W53="",0,W53),"0")+IFERROR(IF(W54="",0,W54),"0")+IFERROR(IF(W55="",0,W55),"0")</f>
        <v>4.65E-2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21.6</v>
      </c>
      <c r="V57" s="155">
        <f>IFERROR(SUMPRODUCT(V50:V55*H50:H55),"0")</f>
        <v>21.6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0</v>
      </c>
      <c r="V61" s="154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0</v>
      </c>
      <c r="V62" s="155">
        <f>IFERROR(SUM(V60:V61),"0")</f>
        <v>0</v>
      </c>
      <c r="W62" s="155">
        <f>IFERROR(IF(W60="",0,W60),"0")+IFERROR(IF(W61="",0,W61),"0")</f>
        <v>0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0</v>
      </c>
      <c r="V63" s="155">
        <f>IFERROR(SUMPRODUCT(V60:V61*H60:H61),"0")</f>
        <v>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7</v>
      </c>
      <c r="V79" s="154">
        <f t="shared" si="2"/>
        <v>7</v>
      </c>
      <c r="W79" s="37">
        <f t="shared" si="3"/>
        <v>0.12515999999999999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5</v>
      </c>
      <c r="V82" s="154">
        <f t="shared" si="2"/>
        <v>5</v>
      </c>
      <c r="W82" s="37">
        <f t="shared" si="3"/>
        <v>8.9400000000000007E-2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12</v>
      </c>
      <c r="V83" s="155">
        <f>IFERROR(SUM(V77:V82),"0")</f>
        <v>12</v>
      </c>
      <c r="W83" s="155">
        <f>IFERROR(IF(W77="",0,W77),"0")+IFERROR(IF(W78="",0,W78),"0")+IFERROR(IF(W79="",0,W79),"0")+IFERROR(IF(W80="",0,W80),"0")+IFERROR(IF(W81="",0,W81),"0")+IFERROR(IF(W82="",0,W82),"0")</f>
        <v>0.21456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43.2</v>
      </c>
      <c r="V84" s="155">
        <f>IFERROR(SUMPRODUCT(V77:V82*H77:H82),"0")</f>
        <v>43.2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10</v>
      </c>
      <c r="V94" s="154">
        <f>IFERROR(IF(U94="","",U94),"")</f>
        <v>10</v>
      </c>
      <c r="W94" s="37">
        <f>IFERROR(IF(U94="","",U94*0.0155),"")</f>
        <v>0.155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75</v>
      </c>
      <c r="V95" s="154">
        <f>IFERROR(IF(U95="","",U95),"")</f>
        <v>75</v>
      </c>
      <c r="W95" s="37">
        <f>IFERROR(IF(U95="","",U95*0.0155),"")</f>
        <v>1.1625000000000001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13</v>
      </c>
      <c r="V96" s="154">
        <f>IFERROR(IF(U96="","",U96),"")</f>
        <v>13</v>
      </c>
      <c r="W96" s="37">
        <f>IFERROR(IF(U96="","",U96*0.0155),"")</f>
        <v>0.20150000000000001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65</v>
      </c>
      <c r="V97" s="154">
        <f>IFERROR(IF(U97="","",U97),"")</f>
        <v>65</v>
      </c>
      <c r="W97" s="37">
        <f>IFERROR(IF(U97="","",U97*0.0155),"")</f>
        <v>1.0075000000000001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163</v>
      </c>
      <c r="V98" s="155">
        <f>IFERROR(SUM(V94:V97),"0")</f>
        <v>163</v>
      </c>
      <c r="W98" s="155">
        <f>IFERROR(IF(W94="",0,W94),"0")+IFERROR(IF(W95="",0,W95),"0")+IFERROR(IF(W96="",0,W96),"0")+IFERROR(IF(W97="",0,W97),"0")</f>
        <v>2.5265000000000004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1166.24</v>
      </c>
      <c r="V99" s="155">
        <f>IFERROR(SUMPRODUCT(V94:V97*H94:H97),"0")</f>
        <v>1166.24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5</v>
      </c>
      <c r="V102" s="154">
        <f>IFERROR(IF(U102="","",U102),"")</f>
        <v>5</v>
      </c>
      <c r="W102" s="37">
        <f>IFERROR(IF(U102="","",U102*0.01788),"")</f>
        <v>8.9400000000000007E-2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6</v>
      </c>
      <c r="V103" s="154">
        <f>IFERROR(IF(U103="","",U103),"")</f>
        <v>6</v>
      </c>
      <c r="W103" s="37">
        <f>IFERROR(IF(U103="","",U103*0.01788),"")</f>
        <v>0.10728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11</v>
      </c>
      <c r="V104" s="155">
        <f>IFERROR(SUM(V102:V103),"0")</f>
        <v>11</v>
      </c>
      <c r="W104" s="155">
        <f>IFERROR(IF(W102="",0,W102),"0")+IFERROR(IF(W103="",0,W103),"0")</f>
        <v>0.19668000000000002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33</v>
      </c>
      <c r="V105" s="155">
        <f>IFERROR(SUMPRODUCT(V102:V103*H102:H103),"0")</f>
        <v>33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8</v>
      </c>
      <c r="V142" s="154">
        <f>IFERROR(IF(U142="","",U142),"")</f>
        <v>8</v>
      </c>
      <c r="W142" s="37">
        <f>IFERROR(IF(U142="","",U142*0.0155),"")</f>
        <v>0.124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8</v>
      </c>
      <c r="V143" s="155">
        <f>IFERROR(SUM(V142:V142),"0")</f>
        <v>8</v>
      </c>
      <c r="W143" s="155">
        <f>IFERROR(IF(W142="",0,W142),"0")</f>
        <v>0.124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48</v>
      </c>
      <c r="V144" s="155">
        <f>IFERROR(SUMPRODUCT(V142:V142*H142:H142),"0")</f>
        <v>48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11</v>
      </c>
      <c r="V146" s="154">
        <f>IFERROR(IF(U146="","",U146),"")</f>
        <v>11</v>
      </c>
      <c r="W146" s="37">
        <f>IFERROR(IF(U146="","",U146*0.00936),"")</f>
        <v>0.10296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40</v>
      </c>
      <c r="V148" s="154">
        <f>IFERROR(IF(U148="","",U148),"")</f>
        <v>40</v>
      </c>
      <c r="W148" s="37">
        <f>IFERROR(IF(U148="","",U148*0.0155),"")</f>
        <v>0.62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11</v>
      </c>
      <c r="V149" s="154">
        <f>IFERROR(IF(U149="","",U149),"")</f>
        <v>11</v>
      </c>
      <c r="W149" s="37">
        <f>IFERROR(IF(U149="","",U149*0.00936),"")</f>
        <v>0.10296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62</v>
      </c>
      <c r="V150" s="155">
        <f>IFERROR(SUM(V146:V149),"0")</f>
        <v>62</v>
      </c>
      <c r="W150" s="155">
        <f>IFERROR(IF(W146="",0,W146),"0")+IFERROR(IF(W147="",0,W147),"0")+IFERROR(IF(W148="",0,W148),"0")+IFERROR(IF(W149="",0,W149),"0")</f>
        <v>0.82591999999999999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254.33999999999997</v>
      </c>
      <c r="V151" s="155">
        <f>IFERROR(SUMPRODUCT(V146:V149*H146:H149),"0")</f>
        <v>254.33999999999997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32</v>
      </c>
      <c r="V158" s="154">
        <f t="shared" si="4"/>
        <v>32</v>
      </c>
      <c r="W158" s="37">
        <f t="shared" si="5"/>
        <v>0.29952000000000001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14</v>
      </c>
      <c r="V159" s="154">
        <f t="shared" si="4"/>
        <v>14</v>
      </c>
      <c r="W159" s="37">
        <f>IFERROR(IF(U159="","",U159*0.0155),"")</f>
        <v>0.217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46</v>
      </c>
      <c r="V163" s="155">
        <f>IFERROR(SUM(V153:V162),"0")</f>
        <v>46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0.51651999999999998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195.4</v>
      </c>
      <c r="V164" s="155">
        <f>IFERROR(SUMPRODUCT(V153:V162*H153:H162),"0")</f>
        <v>195.4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8</v>
      </c>
      <c r="V186" s="154">
        <f>IFERROR(IF(U186="","",U186),"")</f>
        <v>8</v>
      </c>
      <c r="W186" s="37">
        <f>IFERROR(IF(U186="","",U186*0.01788),"")</f>
        <v>0.14304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8</v>
      </c>
      <c r="V188" s="155">
        <f>IFERROR(SUM(V186:V187),"0")</f>
        <v>8</v>
      </c>
      <c r="W188" s="155">
        <f>IFERROR(IF(W186="",0,W186),"0")+IFERROR(IF(W187="",0,W187),"0")</f>
        <v>0.14304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24</v>
      </c>
      <c r="V189" s="155">
        <f>IFERROR(SUMPRODUCT(V186:V187*H186:H187),"0")</f>
        <v>24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1785.78</v>
      </c>
      <c r="V243" s="155">
        <f>IFERROR(V24+V33+V41+V47+V57+V63+V68+V74+V84+V91+V99+V105+V110+V118+V123+V129+V134+V140+V144+V151+V164+V169+V177+V182+V189+V194+V199+V206+V214+V219+V225+V231+V237+V242,"0")</f>
        <v>1785.78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1878.4382000000001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1878.4382000000001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1978.4382000000001</v>
      </c>
      <c r="V246" s="155">
        <f>GrossWeightTotalR+PalletQtyTotalR*25</f>
        <v>1978.4382000000001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313</v>
      </c>
      <c r="V247" s="155">
        <f>IFERROR(V23+V32+V40+V46+V56+V62+V67+V73+V83+V90+V98+V104+V109+V117+V122+V128+V133+V139+V143+V150+V163+V168+V176+V181+V188+V193+V198+V205+V213+V218+V224+V230+V236+V241,"0")</f>
        <v>313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4.5937200000000011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21.6</v>
      </c>
      <c r="G253" s="47">
        <f>IFERROR(U60*H60,"0")+IFERROR(U61*H61,"0")</f>
        <v>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43.2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1166.24</v>
      </c>
      <c r="M253" s="47">
        <f>IFERROR(U102*H102,"0")+IFERROR(U103*H103,"0")</f>
        <v>33</v>
      </c>
      <c r="N253" s="47">
        <f>IFERROR(U108*H108,"0")</f>
        <v>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497.74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24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2023-08-25T12:20:26Z</dcterms:modified>
</cp:coreProperties>
</file>