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4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W458" i="1"/>
  <c r="W461" i="1" s="1"/>
  <c r="V458" i="1"/>
  <c r="M458" i="1"/>
  <c r="V456" i="1"/>
  <c r="U456" i="1"/>
  <c r="U455" i="1"/>
  <c r="W454" i="1"/>
  <c r="V454" i="1"/>
  <c r="M454" i="1"/>
  <c r="V453" i="1"/>
  <c r="V455" i="1" s="1"/>
  <c r="M453" i="1"/>
  <c r="U451" i="1"/>
  <c r="U450" i="1"/>
  <c r="V449" i="1"/>
  <c r="W449" i="1" s="1"/>
  <c r="M449" i="1"/>
  <c r="V448" i="1"/>
  <c r="M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U406" i="1"/>
  <c r="U405" i="1"/>
  <c r="V404" i="1"/>
  <c r="W404" i="1" s="1"/>
  <c r="W405" i="1" s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V388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W380" i="1" s="1"/>
  <c r="W381" i="1" s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5" i="1"/>
  <c r="U345" i="1"/>
  <c r="U344" i="1"/>
  <c r="W343" i="1"/>
  <c r="V343" i="1"/>
  <c r="M343" i="1"/>
  <c r="W342" i="1"/>
  <c r="W344" i="1" s="1"/>
  <c r="V342" i="1"/>
  <c r="V344" i="1" s="1"/>
  <c r="M342" i="1"/>
  <c r="U338" i="1"/>
  <c r="U337" i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W329" i="1"/>
  <c r="W333" i="1" s="1"/>
  <c r="V329" i="1"/>
  <c r="V333" i="1" s="1"/>
  <c r="M329" i="1"/>
  <c r="V327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W321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M274" i="1"/>
  <c r="V273" i="1"/>
  <c r="W273" i="1" s="1"/>
  <c r="M273" i="1"/>
  <c r="V272" i="1"/>
  <c r="V275" i="1" s="1"/>
  <c r="M272" i="1"/>
  <c r="V270" i="1"/>
  <c r="U270" i="1"/>
  <c r="V269" i="1"/>
  <c r="U269" i="1"/>
  <c r="V268" i="1"/>
  <c r="W268" i="1" s="1"/>
  <c r="M268" i="1"/>
  <c r="W267" i="1"/>
  <c r="W269" i="1" s="1"/>
  <c r="V267" i="1"/>
  <c r="M267" i="1"/>
  <c r="V264" i="1"/>
  <c r="U264" i="1"/>
  <c r="U263" i="1"/>
  <c r="W262" i="1"/>
  <c r="V262" i="1"/>
  <c r="M262" i="1"/>
  <c r="V261" i="1"/>
  <c r="V263" i="1" s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W254" i="1"/>
  <c r="V254" i="1"/>
  <c r="M254" i="1"/>
  <c r="V253" i="1"/>
  <c r="W253" i="1" s="1"/>
  <c r="M253" i="1"/>
  <c r="V252" i="1"/>
  <c r="M252" i="1"/>
  <c r="V251" i="1"/>
  <c r="M251" i="1"/>
  <c r="V248" i="1"/>
  <c r="U248" i="1"/>
  <c r="U247" i="1"/>
  <c r="V246" i="1"/>
  <c r="W246" i="1" s="1"/>
  <c r="M246" i="1"/>
  <c r="W245" i="1"/>
  <c r="V245" i="1"/>
  <c r="M245" i="1"/>
  <c r="V244" i="1"/>
  <c r="W244" i="1" s="1"/>
  <c r="W247" i="1" s="1"/>
  <c r="M244" i="1"/>
  <c r="U242" i="1"/>
  <c r="U241" i="1"/>
  <c r="V240" i="1"/>
  <c r="W240" i="1" s="1"/>
  <c r="M240" i="1"/>
  <c r="V239" i="1"/>
  <c r="W238" i="1"/>
  <c r="V238" i="1"/>
  <c r="V241" i="1" s="1"/>
  <c r="U236" i="1"/>
  <c r="U235" i="1"/>
  <c r="W234" i="1"/>
  <c r="V234" i="1"/>
  <c r="M234" i="1"/>
  <c r="V233" i="1"/>
  <c r="W233" i="1" s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W226" i="1"/>
  <c r="V226" i="1"/>
  <c r="M226" i="1"/>
  <c r="V225" i="1"/>
  <c r="W225" i="1" s="1"/>
  <c r="M225" i="1"/>
  <c r="V224" i="1"/>
  <c r="W224" i="1" s="1"/>
  <c r="M224" i="1"/>
  <c r="W223" i="1"/>
  <c r="V223" i="1"/>
  <c r="M223" i="1"/>
  <c r="V222" i="1"/>
  <c r="V228" i="1" s="1"/>
  <c r="M222" i="1"/>
  <c r="U220" i="1"/>
  <c r="U219" i="1"/>
  <c r="W218" i="1"/>
  <c r="V218" i="1"/>
  <c r="M218" i="1"/>
  <c r="V217" i="1"/>
  <c r="W217" i="1" s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M193" i="1"/>
  <c r="U190" i="1"/>
  <c r="V189" i="1"/>
  <c r="U189" i="1"/>
  <c r="V188" i="1"/>
  <c r="W188" i="1" s="1"/>
  <c r="M188" i="1"/>
  <c r="V187" i="1"/>
  <c r="V190" i="1" s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M168" i="1"/>
  <c r="V167" i="1"/>
  <c r="W167" i="1" s="1"/>
  <c r="M167" i="1"/>
  <c r="V165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V160" i="1"/>
  <c r="M160" i="1"/>
  <c r="U158" i="1"/>
  <c r="U157" i="1"/>
  <c r="V156" i="1"/>
  <c r="W156" i="1" s="1"/>
  <c r="M156" i="1"/>
  <c r="V155" i="1"/>
  <c r="U153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V116" i="1"/>
  <c r="V119" i="1" s="1"/>
  <c r="M116" i="1"/>
  <c r="V115" i="1"/>
  <c r="W115" i="1" s="1"/>
  <c r="M115" i="1"/>
  <c r="W114" i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M92" i="1"/>
  <c r="U90" i="1"/>
  <c r="V89" i="1"/>
  <c r="U89" i="1"/>
  <c r="V88" i="1"/>
  <c r="W88" i="1" s="1"/>
  <c r="M88" i="1"/>
  <c r="V87" i="1"/>
  <c r="W87" i="1" s="1"/>
  <c r="M87" i="1"/>
  <c r="W86" i="1"/>
  <c r="V86" i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V58" i="1"/>
  <c r="V57" i="1"/>
  <c r="W57" i="1" s="1"/>
  <c r="M57" i="1"/>
  <c r="W56" i="1"/>
  <c r="V56" i="1"/>
  <c r="V59" i="1" s="1"/>
  <c r="M56" i="1"/>
  <c r="U53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463" i="1" s="1"/>
  <c r="U37" i="1"/>
  <c r="V36" i="1"/>
  <c r="W36" i="1" s="1"/>
  <c r="M36" i="1"/>
  <c r="V35" i="1"/>
  <c r="M35" i="1"/>
  <c r="U33" i="1"/>
  <c r="V32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V33" i="1" s="1"/>
  <c r="M26" i="1"/>
  <c r="V24" i="1"/>
  <c r="U24" i="1"/>
  <c r="V23" i="1"/>
  <c r="U23" i="1"/>
  <c r="V22" i="1"/>
  <c r="M22" i="1"/>
  <c r="H10" i="1"/>
  <c r="J9" i="1"/>
  <c r="H9" i="1"/>
  <c r="A9" i="1"/>
  <c r="F10" i="1" s="1"/>
  <c r="D7" i="1"/>
  <c r="N6" i="1"/>
  <c r="M2" i="1"/>
  <c r="W419" i="1" l="1"/>
  <c r="V52" i="1"/>
  <c r="W50" i="1"/>
  <c r="W52" i="1" s="1"/>
  <c r="C473" i="1"/>
  <c r="V53" i="1"/>
  <c r="E473" i="1"/>
  <c r="V80" i="1"/>
  <c r="V81" i="1"/>
  <c r="W63" i="1"/>
  <c r="W80" i="1" s="1"/>
  <c r="V301" i="1"/>
  <c r="V302" i="1"/>
  <c r="W299" i="1"/>
  <c r="W301" i="1" s="1"/>
  <c r="V90" i="1"/>
  <c r="W83" i="1"/>
  <c r="W89" i="1" s="1"/>
  <c r="V111" i="1"/>
  <c r="W104" i="1"/>
  <c r="W111" i="1" s="1"/>
  <c r="V112" i="1"/>
  <c r="W168" i="1"/>
  <c r="W184" i="1" s="1"/>
  <c r="V185" i="1"/>
  <c r="V184" i="1"/>
  <c r="V283" i="1"/>
  <c r="V284" i="1"/>
  <c r="W282" i="1"/>
  <c r="W283" i="1" s="1"/>
  <c r="U467" i="1"/>
  <c r="V41" i="1"/>
  <c r="W40" i="1"/>
  <c r="W41" i="1" s="1"/>
  <c r="V42" i="1"/>
  <c r="W252" i="1"/>
  <c r="K473" i="1"/>
  <c r="L473" i="1"/>
  <c r="W274" i="1"/>
  <c r="V37" i="1"/>
  <c r="V45" i="1"/>
  <c r="V46" i="1"/>
  <c r="W44" i="1"/>
  <c r="W45" i="1" s="1"/>
  <c r="D473" i="1"/>
  <c r="W58" i="1"/>
  <c r="W59" i="1" s="1"/>
  <c r="V102" i="1"/>
  <c r="V101" i="1"/>
  <c r="G473" i="1"/>
  <c r="V134" i="1"/>
  <c r="W131" i="1"/>
  <c r="W134" i="1" s="1"/>
  <c r="V135" i="1"/>
  <c r="W164" i="1"/>
  <c r="J473" i="1"/>
  <c r="V208" i="1"/>
  <c r="W193" i="1"/>
  <c r="W208" i="1" s="1"/>
  <c r="V209" i="1"/>
  <c r="W219" i="1"/>
  <c r="I473" i="1"/>
  <c r="V153" i="1"/>
  <c r="V337" i="1"/>
  <c r="V338" i="1"/>
  <c r="V465" i="1"/>
  <c r="B473" i="1"/>
  <c r="V464" i="1"/>
  <c r="W35" i="1"/>
  <c r="W37" i="1" s="1"/>
  <c r="V38" i="1"/>
  <c r="V60" i="1"/>
  <c r="W92" i="1"/>
  <c r="W101" i="1" s="1"/>
  <c r="W116" i="1"/>
  <c r="W118" i="1" s="1"/>
  <c r="V118" i="1"/>
  <c r="V158" i="1"/>
  <c r="W155" i="1"/>
  <c r="W157" i="1" s="1"/>
  <c r="V164" i="1"/>
  <c r="W222" i="1"/>
  <c r="W228" i="1" s="1"/>
  <c r="V229" i="1"/>
  <c r="V242" i="1"/>
  <c r="W239" i="1"/>
  <c r="W241" i="1" s="1"/>
  <c r="V247" i="1"/>
  <c r="V258" i="1"/>
  <c r="V279" i="1"/>
  <c r="V280" i="1"/>
  <c r="V296" i="1"/>
  <c r="M473" i="1"/>
  <c r="V297" i="1"/>
  <c r="N473" i="1"/>
  <c r="W336" i="1"/>
  <c r="W337" i="1" s="1"/>
  <c r="V368" i="1"/>
  <c r="V377" i="1"/>
  <c r="W422" i="1"/>
  <c r="W424" i="1" s="1"/>
  <c r="W438" i="1"/>
  <c r="R473" i="1"/>
  <c r="V445" i="1"/>
  <c r="V450" i="1"/>
  <c r="V451" i="1"/>
  <c r="W448" i="1"/>
  <c r="W450" i="1" s="1"/>
  <c r="V461" i="1"/>
  <c r="O473" i="1"/>
  <c r="W360" i="1"/>
  <c r="V361" i="1"/>
  <c r="V381" i="1"/>
  <c r="V382" i="1"/>
  <c r="V405" i="1"/>
  <c r="V406" i="1"/>
  <c r="A10" i="1"/>
  <c r="V127" i="1"/>
  <c r="V146" i="1"/>
  <c r="W150" i="1"/>
  <c r="W152" i="1" s="1"/>
  <c r="F9" i="1"/>
  <c r="W22" i="1"/>
  <c r="W23" i="1" s="1"/>
  <c r="W26" i="1"/>
  <c r="W32" i="1" s="1"/>
  <c r="F473" i="1"/>
  <c r="V126" i="1"/>
  <c r="W138" i="1"/>
  <c r="W146" i="1" s="1"/>
  <c r="V147" i="1"/>
  <c r="V152" i="1"/>
  <c r="V157" i="1"/>
  <c r="W261" i="1"/>
  <c r="W263" i="1" s="1"/>
  <c r="W278" i="1"/>
  <c r="W279" i="1" s="1"/>
  <c r="W288" i="1"/>
  <c r="W296" i="1" s="1"/>
  <c r="V360" i="1"/>
  <c r="W367" i="1"/>
  <c r="V378" i="1"/>
  <c r="V401" i="1"/>
  <c r="V402" i="1"/>
  <c r="V419" i="1"/>
  <c r="Q473" i="1"/>
  <c r="V420" i="1"/>
  <c r="W433" i="1"/>
  <c r="V434" i="1"/>
  <c r="W453" i="1"/>
  <c r="W455" i="1" s="1"/>
  <c r="V462" i="1"/>
  <c r="U466" i="1"/>
  <c r="H473" i="1"/>
  <c r="P473" i="1"/>
  <c r="V220" i="1"/>
  <c r="V236" i="1"/>
  <c r="V259" i="1"/>
  <c r="V276" i="1"/>
  <c r="V322" i="1"/>
  <c r="V334" i="1"/>
  <c r="V367" i="1"/>
  <c r="V398" i="1"/>
  <c r="V433" i="1"/>
  <c r="W187" i="1"/>
  <c r="W189" i="1" s="1"/>
  <c r="W251" i="1"/>
  <c r="W258" i="1" s="1"/>
  <c r="W272" i="1"/>
  <c r="W275" i="1" s="1"/>
  <c r="V321" i="1"/>
  <c r="W443" i="1"/>
  <c r="W445" i="1" s="1"/>
  <c r="V446" i="1"/>
  <c r="V463" i="1" l="1"/>
  <c r="V467" i="1"/>
  <c r="V466" i="1"/>
  <c r="W468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<sst xmlns="http://schemas.openxmlformats.org/spreadsheetml/2006/main" count="1699" uniqueCount="652">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</sst>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45166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0.5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500</v>
      </c>
      <c r="V56" s="307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46.296296296296291</v>
      </c>
      <c r="V59" s="308">
        <f>IFERROR(V56/H56,"0")+IFERROR(V57/H57,"0")+IFERROR(V58/H58,"0")</f>
        <v>47</v>
      </c>
      <c r="W59" s="308">
        <f>IFERROR(IF(W56="",0,W56),"0")+IFERROR(IF(W57="",0,W57),"0")+IFERROR(IF(W58="",0,W58),"0")</f>
        <v>1.0222499999999999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500</v>
      </c>
      <c r="V60" s="308">
        <f>IFERROR(SUM(V56:V58),"0")</f>
        <v>507.6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0</v>
      </c>
      <c r="V81" s="308">
        <f>IFERROR(SUM(V63:V79),"0")</f>
        <v>0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135</v>
      </c>
      <c r="V107" s="307">
        <f t="shared" si="6"/>
        <v>135</v>
      </c>
      <c r="W107" s="37">
        <f>IFERROR(IF(V107=0,"",ROUNDUP(V107/H107,0)*0.00753),"")</f>
        <v>0.3765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50</v>
      </c>
      <c r="V111" s="308">
        <f>IFERROR(V104/H104,"0")+IFERROR(V105/H105,"0")+IFERROR(V106/H106,"0")+IFERROR(V107/H107,"0")+IFERROR(V108/H108,"0")+IFERROR(V109/H109,"0")+IFERROR(V110/H110,"0")</f>
        <v>50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0.3765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135</v>
      </c>
      <c r="V112" s="308">
        <f>IFERROR(SUM(V104:V110),"0")</f>
        <v>135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1000</v>
      </c>
      <c r="V122" s="307">
        <f>IFERROR(IF(U122="",0,CEILING((U122/$H122),1)*$H122),"")</f>
        <v>1004.4</v>
      </c>
      <c r="W122" s="37">
        <f>IFERROR(IF(V122=0,"",ROUNDUP(V122/H122,0)*0.02175),"")</f>
        <v>2.6969999999999996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180</v>
      </c>
      <c r="V124" s="307">
        <f>IFERROR(IF(U124="",0,CEILING((U124/$H124),1)*$H124),"")</f>
        <v>180.9</v>
      </c>
      <c r="W124" s="37">
        <f>IFERROR(IF(V124=0,"",ROUNDUP(V124/H124,0)*0.00753),"")</f>
        <v>0.50451000000000001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190.12345679012344</v>
      </c>
      <c r="V126" s="308">
        <f>IFERROR(V122/H122,"0")+IFERROR(V123/H123,"0")+IFERROR(V124/H124,"0")+IFERROR(V125/H125,"0")</f>
        <v>191</v>
      </c>
      <c r="W126" s="308">
        <f>IFERROR(IF(W122="",0,W122),"0")+IFERROR(IF(W123="",0,W123),"0")+IFERROR(IF(W124="",0,W124),"0")+IFERROR(IF(W125="",0,W125),"0")</f>
        <v>3.2015099999999999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1180</v>
      </c>
      <c r="V127" s="308">
        <f>IFERROR(SUM(V122:V125),"0")</f>
        <v>1185.3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0</v>
      </c>
      <c r="V185" s="308">
        <f>IFERROR(SUM(V167:V183),"0")</f>
        <v>0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100</v>
      </c>
      <c r="V222" s="307">
        <f t="shared" ref="V222:V227" si="12">IFERROR(IF(U222="",0,CEILING((U222/$H222),1)*$H222),"")</f>
        <v>105.3</v>
      </c>
      <c r="W222" s="37">
        <f>IFERROR(IF(V222=0,"",ROUNDUP(V222/H222,0)*0.02175),"")</f>
        <v>0.28275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12.345679012345679</v>
      </c>
      <c r="V228" s="308">
        <f>IFERROR(V222/H222,"0")+IFERROR(V223/H223,"0")+IFERROR(V224/H224,"0")+IFERROR(V225/H225,"0")+IFERROR(V226/H226,"0")+IFERROR(V227/H227,"0")</f>
        <v>13</v>
      </c>
      <c r="W228" s="308">
        <f>IFERROR(IF(W222="",0,W222),"0")+IFERROR(IF(W223="",0,W223),"0")+IFERROR(IF(W224="",0,W224),"0")+IFERROR(IF(W225="",0,W225),"0")+IFERROR(IF(W226="",0,W226),"0")+IFERROR(IF(W227="",0,W227),"0")</f>
        <v>0.28275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100</v>
      </c>
      <c r="V229" s="308">
        <f>IFERROR(SUM(V222:V227),"0")</f>
        <v>105.3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100</v>
      </c>
      <c r="V231" s="307">
        <f>IFERROR(IF(U231="",0,CEILING((U231/$H231),1)*$H231),"")</f>
        <v>100.80000000000001</v>
      </c>
      <c r="W231" s="37">
        <f>IFERROR(IF(V231=0,"",ROUNDUP(V231/H231,0)*0.02175),"")</f>
        <v>0.26100000000000001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400</v>
      </c>
      <c r="V232" s="307">
        <f>IFERROR(IF(U232="",0,CEILING((U232/$H232),1)*$H232),"")</f>
        <v>405.59999999999997</v>
      </c>
      <c r="W232" s="37">
        <f>IFERROR(IF(V232=0,"",ROUNDUP(V232/H232,0)*0.02175),"")</f>
        <v>1.131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63.18681318681319</v>
      </c>
      <c r="V235" s="308">
        <f>IFERROR(V231/H231,"0")+IFERROR(V232/H232,"0")+IFERROR(V233/H233,"0")+IFERROR(V234/H234,"0")</f>
        <v>64</v>
      </c>
      <c r="W235" s="308">
        <f>IFERROR(IF(W231="",0,W231),"0")+IFERROR(IF(W232="",0,W232),"0")+IFERROR(IF(W233="",0,W233),"0")+IFERROR(IF(W234="",0,W234),"0")</f>
        <v>1.3919999999999999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500</v>
      </c>
      <c r="V236" s="308">
        <f>IFERROR(SUM(V231:V234),"0")</f>
        <v>506.4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200</v>
      </c>
      <c r="V251" s="307">
        <f t="shared" ref="V251:V257" si="13">IFERROR(IF(U251="",0,CEILING((U251/$H251),1)*$H251),"")</f>
        <v>205.20000000000002</v>
      </c>
      <c r="W251" s="37">
        <f>IFERROR(IF(V251=0,"",ROUNDUP(V251/H251,0)*0.02175),"")</f>
        <v>0.41324999999999995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50</v>
      </c>
      <c r="V253" s="307">
        <f t="shared" si="13"/>
        <v>54</v>
      </c>
      <c r="W253" s="37">
        <f>IFERROR(IF(V253=0,"",ROUNDUP(V253/H253,0)*0.02175),"")</f>
        <v>0.10874999999999999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23.148148148148149</v>
      </c>
      <c r="V258" s="308">
        <f>IFERROR(V251/H251,"0")+IFERROR(V252/H252,"0")+IFERROR(V253/H253,"0")+IFERROR(V254/H254,"0")+IFERROR(V255/H255,"0")+IFERROR(V256/H256,"0")+IFERROR(V257/H257,"0")</f>
        <v>24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0.52199999999999991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250</v>
      </c>
      <c r="V259" s="308">
        <f>IFERROR(SUM(V251:V257),"0")</f>
        <v>259.20000000000005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56.000000000000007</v>
      </c>
      <c r="V267" s="307">
        <f>IFERROR(IF(U267="",0,CEILING((U267/$H267),1)*$H267),"")</f>
        <v>57.12</v>
      </c>
      <c r="W267" s="37">
        <f>IFERROR(IF(V267=0,"",ROUNDUP(V267/H267,0)*0.00753),"")</f>
        <v>0.25602000000000003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33.333333333333336</v>
      </c>
      <c r="V269" s="308">
        <f>IFERROR(V267/H267,"0")+IFERROR(V268/H268,"0")</f>
        <v>34</v>
      </c>
      <c r="W269" s="308">
        <f>IFERROR(IF(W267="",0,W267),"0")+IFERROR(IF(W268="",0,W268),"0")</f>
        <v>0.25602000000000003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56.000000000000007</v>
      </c>
      <c r="V270" s="308">
        <f>IFERROR(SUM(V267:V268),"0")</f>
        <v>57.12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420</v>
      </c>
      <c r="V273" s="307">
        <f>IFERROR(IF(U273="",0,CEILING((U273/$H273),1)*$H273),"")</f>
        <v>420.84</v>
      </c>
      <c r="W273" s="37">
        <f>IFERROR(IF(V273=0,"",ROUNDUP(V273/H273,0)*0.00753),"")</f>
        <v>1.2575100000000001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210</v>
      </c>
      <c r="V274" s="307">
        <f>IFERROR(IF(U274="",0,CEILING((U274/$H274),1)*$H274),"")</f>
        <v>211.68</v>
      </c>
      <c r="W274" s="37">
        <f>IFERROR(IF(V274=0,"",ROUNDUP(V274/H274,0)*0.00753),"")</f>
        <v>0.63251999999999997</v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250</v>
      </c>
      <c r="V275" s="308">
        <f>IFERROR(V272/H272,"0")+IFERROR(V273/H273,"0")+IFERROR(V274/H274,"0")</f>
        <v>251</v>
      </c>
      <c r="W275" s="308">
        <f>IFERROR(IF(W272="",0,W272),"0")+IFERROR(IF(W273="",0,W273),"0")+IFERROR(IF(W274="",0,W274),"0")</f>
        <v>1.8900300000000001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630</v>
      </c>
      <c r="V276" s="308">
        <f>IFERROR(SUM(V272:V274),"0")</f>
        <v>632.52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2200</v>
      </c>
      <c r="V288" s="307">
        <f t="shared" ref="V288:V295" si="14">IFERROR(IF(U288="",0,CEILING((U288/$H288),1)*$H288),"")</f>
        <v>2205</v>
      </c>
      <c r="W288" s="37">
        <f>IFERROR(IF(V288=0,"",ROUNDUP(V288/H288,0)*0.02175),"")</f>
        <v>3.1972499999999999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1000</v>
      </c>
      <c r="V290" s="307">
        <f t="shared" si="14"/>
        <v>1005</v>
      </c>
      <c r="W290" s="37">
        <f>IFERROR(IF(V290=0,"",ROUNDUP(V290/H290,0)*0.02175),"")</f>
        <v>1.4572499999999999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500</v>
      </c>
      <c r="V292" s="307">
        <f t="shared" si="14"/>
        <v>510</v>
      </c>
      <c r="W292" s="37">
        <f>IFERROR(IF(V292=0,"",ROUNDUP(V292/H292,0)*0.02175),"")</f>
        <v>0.73949999999999994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246.66666666666666</v>
      </c>
      <c r="V296" s="308">
        <f>IFERROR(V288/H288,"0")+IFERROR(V289/H289,"0")+IFERROR(V290/H290,"0")+IFERROR(V291/H291,"0")+IFERROR(V292/H292,"0")+IFERROR(V293/H293,"0")+IFERROR(V294/H294,"0")+IFERROR(V295/H295,"0")</f>
        <v>248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5.3939999999999992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3700</v>
      </c>
      <c r="V297" s="308">
        <f>IFERROR(SUM(V288:V295),"0")</f>
        <v>3720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500</v>
      </c>
      <c r="V299" s="307">
        <f>IFERROR(IF(U299="",0,CEILING((U299/$H299),1)*$H299),"")</f>
        <v>510</v>
      </c>
      <c r="W299" s="37">
        <f>IFERROR(IF(V299=0,"",ROUNDUP(V299/H299,0)*0.02175),"")</f>
        <v>0.73949999999999994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33.333333333333336</v>
      </c>
      <c r="V301" s="308">
        <f>IFERROR(V299/H299,"0")+IFERROR(V300/H300,"0")</f>
        <v>34</v>
      </c>
      <c r="W301" s="308">
        <f>IFERROR(IF(W299="",0,W299),"0")+IFERROR(IF(W300="",0,W300),"0")</f>
        <v>0.73949999999999994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500</v>
      </c>
      <c r="V302" s="308">
        <f>IFERROR(SUM(V299:V300),"0")</f>
        <v>510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300</v>
      </c>
      <c r="V312" s="307">
        <f>IFERROR(IF(U312="",0,CEILING((U312/$H312),1)*$H312),"")</f>
        <v>304.2</v>
      </c>
      <c r="W312" s="37">
        <f>IFERROR(IF(V312=0,"",ROUNDUP(V312/H312,0)*0.02175),"")</f>
        <v>0.84824999999999995</v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38.46153846153846</v>
      </c>
      <c r="V313" s="308">
        <f>IFERROR(V312/H312,"0")</f>
        <v>39</v>
      </c>
      <c r="W313" s="308">
        <f>IFERROR(IF(W312="",0,W312),"0")</f>
        <v>0.84824999999999995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300</v>
      </c>
      <c r="V314" s="308">
        <f>IFERROR(SUM(V312:V312),"0")</f>
        <v>304.2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18.899999999999999</v>
      </c>
      <c r="V325" s="307">
        <f>IFERROR(IF(U325="",0,CEILING((U325/$H325),1)*$H325),"")</f>
        <v>19.599999999999998</v>
      </c>
      <c r="W325" s="37">
        <f>IFERROR(IF(V325=0,"",ROUNDUP(V325/H325,0)*0.00502),"")</f>
        <v>3.5140000000000005E-2</v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6.75</v>
      </c>
      <c r="V326" s="308">
        <f>IFERROR(V324/H324,"0")+IFERROR(V325/H325,"0")</f>
        <v>7</v>
      </c>
      <c r="W326" s="308">
        <f>IFERROR(IF(W324="",0,W324),"0")+IFERROR(IF(W325="",0,W325),"0")</f>
        <v>3.5140000000000005E-2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18.899999999999999</v>
      </c>
      <c r="V327" s="308">
        <f>IFERROR(SUM(V324:V325),"0")</f>
        <v>19.599999999999998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2500</v>
      </c>
      <c r="V329" s="307">
        <f>IFERROR(IF(U329="",0,CEILING((U329/$H329),1)*$H329),"")</f>
        <v>2503.7999999999997</v>
      </c>
      <c r="W329" s="37">
        <f>IFERROR(IF(V329=0,"",ROUNDUP(V329/H329,0)*0.02175),"")</f>
        <v>6.9817499999999999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160</v>
      </c>
      <c r="V331" s="307">
        <f>IFERROR(IF(U331="",0,CEILING((U331/$H331),1)*$H331),"")</f>
        <v>160.79999999999998</v>
      </c>
      <c r="W331" s="37">
        <f>IFERROR(IF(V331=0,"",ROUNDUP(V331/H331,0)*0.00753),"")</f>
        <v>0.50451000000000001</v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387.17948717948718</v>
      </c>
      <c r="V333" s="308">
        <f>IFERROR(V329/H329,"0")+IFERROR(V330/H330,"0")+IFERROR(V331/H331,"0")+IFERROR(V332/H332,"0")</f>
        <v>388</v>
      </c>
      <c r="W333" s="308">
        <f>IFERROR(IF(W329="",0,W329),"0")+IFERROR(IF(W330="",0,W330),"0")+IFERROR(IF(W331="",0,W331),"0")+IFERROR(IF(W332="",0,W332),"0")</f>
        <v>7.4862599999999997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2660</v>
      </c>
      <c r="V334" s="308">
        <f>IFERROR(SUM(V329:V332),"0")</f>
        <v>2664.6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200</v>
      </c>
      <c r="V349" s="307">
        <f t="shared" si="15"/>
        <v>201.60000000000002</v>
      </c>
      <c r="W349" s="37">
        <f>IFERROR(IF(V349=0,"",ROUNDUP(V349/H349,0)*0.00753),"")</f>
        <v>0.36143999999999998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47.61904761904762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48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0.36143999999999998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200</v>
      </c>
      <c r="V361" s="308">
        <f>IFERROR(SUM(V347:V359),"0")</f>
        <v>201.60000000000002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2150</v>
      </c>
      <c r="V411" s="307">
        <f t="shared" si="18"/>
        <v>2154.2400000000002</v>
      </c>
      <c r="W411" s="37">
        <f>IFERROR(IF(V411=0,"",ROUNDUP(V411/H411,0)*0.01196),"")</f>
        <v>4.8796800000000005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300</v>
      </c>
      <c r="V412" s="307">
        <f t="shared" si="18"/>
        <v>300.96000000000004</v>
      </c>
      <c r="W412" s="37">
        <f>IFERROR(IF(V412=0,"",ROUNDUP(V412/H412,0)*0.01196),"")</f>
        <v>0.68171999999999999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1400</v>
      </c>
      <c r="V413" s="307">
        <f t="shared" si="18"/>
        <v>1404.48</v>
      </c>
      <c r="W413" s="37">
        <f>IFERROR(IF(V413=0,"",ROUNDUP(V413/H413,0)*0.01196),"")</f>
        <v>3.1813600000000002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729.16666666666663</v>
      </c>
      <c r="V419" s="308">
        <f>IFERROR(V410/H410,"0")+IFERROR(V411/H411,"0")+IFERROR(V412/H412,"0")+IFERROR(V413/H413,"0")+IFERROR(V414/H414,"0")+IFERROR(V415/H415,"0")+IFERROR(V416/H416,"0")+IFERROR(V417/H417,"0")+IFERROR(V418/H418,"0")</f>
        <v>731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8.7427600000000005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3850</v>
      </c>
      <c r="V420" s="308">
        <f>IFERROR(SUM(V410:V418),"0")</f>
        <v>3859.6800000000003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500</v>
      </c>
      <c r="V422" s="307">
        <f>IFERROR(IF(U422="",0,CEILING((U422/$H422),1)*$H422),"")</f>
        <v>501.6</v>
      </c>
      <c r="W422" s="37">
        <f>IFERROR(IF(V422=0,"",ROUNDUP(V422/H422,0)*0.01196),"")</f>
        <v>1.1362000000000001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94.696969696969688</v>
      </c>
      <c r="V424" s="308">
        <f>IFERROR(V422/H422,"0")+IFERROR(V423/H423,"0")</f>
        <v>95</v>
      </c>
      <c r="W424" s="308">
        <f>IFERROR(IF(W422="",0,W422),"0")+IFERROR(IF(W423="",0,W423),"0")</f>
        <v>1.1362000000000001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500</v>
      </c>
      <c r="V425" s="308">
        <f>IFERROR(SUM(V422:V423),"0")</f>
        <v>501.6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300</v>
      </c>
      <c r="V427" s="307">
        <f t="shared" ref="V427:V432" si="19">IFERROR(IF(U427="",0,CEILING((U427/$H427),1)*$H427),"")</f>
        <v>300.96000000000004</v>
      </c>
      <c r="W427" s="37">
        <f>IFERROR(IF(V427=0,"",ROUNDUP(V427/H427,0)*0.01196),"")</f>
        <v>0.68171999999999999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700</v>
      </c>
      <c r="V428" s="307">
        <f t="shared" si="19"/>
        <v>702.24</v>
      </c>
      <c r="W428" s="37">
        <f>IFERROR(IF(V428=0,"",ROUNDUP(V428/H428,0)*0.01196),"")</f>
        <v>1.5906800000000001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1000</v>
      </c>
      <c r="V429" s="307">
        <f t="shared" si="19"/>
        <v>1003.2</v>
      </c>
      <c r="W429" s="37">
        <f>IFERROR(IF(V429=0,"",ROUNDUP(V429/H429,0)*0.01196),"")</f>
        <v>2.2724000000000002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378.78787878787875</v>
      </c>
      <c r="V433" s="308">
        <f>IFERROR(V427/H427,"0")+IFERROR(V428/H428,"0")+IFERROR(V429/H429,"0")+IFERROR(V430/H430,"0")+IFERROR(V431/H431,"0")+IFERROR(V432/H432,"0")</f>
        <v>380</v>
      </c>
      <c r="W433" s="308">
        <f>IFERROR(IF(W427="",0,W427),"0")+IFERROR(IF(W428="",0,W428),"0")+IFERROR(IF(W429="",0,W429),"0")+IFERROR(IF(W430="",0,W430),"0")+IFERROR(IF(W431="",0,W431),"0")+IFERROR(IF(W432="",0,W432),"0")</f>
        <v>4.5448000000000004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2000</v>
      </c>
      <c r="V434" s="308">
        <f>IFERROR(SUM(V427:V432),"0")</f>
        <v>2006.4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500</v>
      </c>
      <c r="V444" s="307">
        <f>IFERROR(IF(U444="",0,CEILING((U444/$H444),1)*$H444),"")</f>
        <v>504</v>
      </c>
      <c r="W444" s="37">
        <f>IFERROR(IF(V444=0,"",ROUNDUP(V444/H444,0)*0.02175),"")</f>
        <v>0.91349999999999998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41.666666666666664</v>
      </c>
      <c r="V445" s="308">
        <f>IFERROR(V443/H443,"0")+IFERROR(V444/H444,"0")</f>
        <v>42</v>
      </c>
      <c r="W445" s="308">
        <f>IFERROR(IF(W443="",0,W443),"0")+IFERROR(IF(W444="",0,W444),"0")</f>
        <v>0.91349999999999998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500</v>
      </c>
      <c r="V446" s="308">
        <f>IFERROR(SUM(V443:V444),"0")</f>
        <v>504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150</v>
      </c>
      <c r="V458" s="307">
        <f>IFERROR(IF(U458="",0,CEILING((U458/$H458),1)*$H458),"")</f>
        <v>156</v>
      </c>
      <c r="W458" s="37">
        <f>IFERROR(IF(V458=0,"",ROUNDUP(V458/H458,0)*0.02175),"")</f>
        <v>0.43499999999999994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19.23076923076923</v>
      </c>
      <c r="V461" s="308">
        <f>IFERROR(V458/H458,"0")+IFERROR(V459/H459,"0")+IFERROR(V460/H460,"0")</f>
        <v>20</v>
      </c>
      <c r="W461" s="308">
        <f>IFERROR(IF(W458="",0,W458),"0")+IFERROR(IF(W459="",0,W459),"0")+IFERROR(IF(W460="",0,W460),"0")</f>
        <v>0.43499999999999994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150</v>
      </c>
      <c r="V462" s="308">
        <f>IFERROR(SUM(V458:V460),"0")</f>
        <v>156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17729.900000000001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17836.120000000003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18835.271425796429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18947.877999999993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19685.271425796429</v>
      </c>
      <c r="V466" s="308">
        <f>GrossWeightTotalR+PalletQtyTotalR*25</f>
        <v>19797.877999999993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2691.9927510760836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2706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39.579910000000005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507.6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135</v>
      </c>
      <c r="F473" s="47">
        <f>IFERROR(V122*1,"0")+IFERROR(V123*1,"0")+IFERROR(V124*1,"0")+IFERROR(V125*1,"0")</f>
        <v>1185.3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611.70000000000005</v>
      </c>
      <c r="K473" s="47">
        <f>IFERROR(V251*1,"0")+IFERROR(V252*1,"0")+IFERROR(V253*1,"0")+IFERROR(V254*1,"0")+IFERROR(V255*1,"0")+IFERROR(V256*1,"0")+IFERROR(V257*1,"0")+IFERROR(V261*1,"0")+IFERROR(V262*1,"0")</f>
        <v>259.20000000000005</v>
      </c>
      <c r="L473" s="47">
        <f>IFERROR(V267*1,"0")+IFERROR(V268*1,"0")+IFERROR(V272*1,"0")+IFERROR(V273*1,"0")+IFERROR(V274*1,"0")+IFERROR(V278*1,"0")+IFERROR(V282*1,"0")</f>
        <v>689.64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4534.2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2684.2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201.60000000000002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6367.68</v>
      </c>
      <c r="R473" s="47">
        <f>IFERROR(V443*1,"0")+IFERROR(V444*1,"0")+IFERROR(V448*1,"0")+IFERROR(V449*1,"0")+IFERROR(V453*1,"0")+IFERROR(V454*1,"0")+IFERROR(V458*1,"0")+IFERROR(V459*1,"0")+IFERROR(V460*1,"0")</f>
        <v>660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2023-08-25T11:40:26Z</dcterms:modified>
</cp:coreProperties>
</file>