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W333" i="1" s="1"/>
  <c r="M332" i="1"/>
  <c r="W331" i="1"/>
  <c r="V331" i="1"/>
  <c r="M331" i="1"/>
  <c r="V330" i="1"/>
  <c r="W330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W321" i="1" s="1"/>
  <c r="M320" i="1"/>
  <c r="W319" i="1"/>
  <c r="V319" i="1"/>
  <c r="M319" i="1"/>
  <c r="V318" i="1"/>
  <c r="W318" i="1" s="1"/>
  <c r="M318" i="1"/>
  <c r="W317" i="1"/>
  <c r="V317" i="1"/>
  <c r="N473" i="1" s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V270" i="1"/>
  <c r="U270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W241" i="1" s="1"/>
  <c r="V239" i="1"/>
  <c r="W238" i="1"/>
  <c r="V238" i="1"/>
  <c r="U236" i="1"/>
  <c r="U235" i="1"/>
  <c r="V234" i="1"/>
  <c r="W234" i="1" s="1"/>
  <c r="M234" i="1"/>
  <c r="W233" i="1"/>
  <c r="W235" i="1" s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M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G47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V119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2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W101" i="1" s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V90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V56" i="1"/>
  <c r="M56" i="1"/>
  <c r="U53" i="1"/>
  <c r="V52" i="1"/>
  <c r="U52" i="1"/>
  <c r="W51" i="1"/>
  <c r="V51" i="1"/>
  <c r="M51" i="1"/>
  <c r="V50" i="1"/>
  <c r="V53" i="1" s="1"/>
  <c r="M50" i="1"/>
  <c r="V46" i="1"/>
  <c r="U46" i="1"/>
  <c r="U45" i="1"/>
  <c r="V44" i="1"/>
  <c r="V45" i="1" s="1"/>
  <c r="M44" i="1"/>
  <c r="V42" i="1"/>
  <c r="U42" i="1"/>
  <c r="U41" i="1"/>
  <c r="V40" i="1"/>
  <c r="V41" i="1" s="1"/>
  <c r="M40" i="1"/>
  <c r="V38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7" i="1" s="1"/>
  <c r="V22" i="1"/>
  <c r="V23" i="1" s="1"/>
  <c r="M22" i="1"/>
  <c r="H10" i="1"/>
  <c r="A9" i="1"/>
  <c r="F10" i="1" s="1"/>
  <c r="D7" i="1"/>
  <c r="N6" i="1"/>
  <c r="M2" i="1"/>
  <c r="U463" i="1" l="1"/>
  <c r="W59" i="1"/>
  <c r="W118" i="1"/>
  <c r="W126" i="1"/>
  <c r="H9" i="1"/>
  <c r="V24" i="1"/>
  <c r="V32" i="1"/>
  <c r="E473" i="1"/>
  <c r="V89" i="1"/>
  <c r="V101" i="1"/>
  <c r="V135" i="1"/>
  <c r="I473" i="1"/>
  <c r="V153" i="1"/>
  <c r="W150" i="1"/>
  <c r="W152" i="1" s="1"/>
  <c r="W208" i="1"/>
  <c r="V229" i="1"/>
  <c r="W222" i="1"/>
  <c r="W228" i="1" s="1"/>
  <c r="V242" i="1"/>
  <c r="L473" i="1"/>
  <c r="V296" i="1"/>
  <c r="M473" i="1"/>
  <c r="V297" i="1"/>
  <c r="W288" i="1"/>
  <c r="W296" i="1" s="1"/>
  <c r="V344" i="1"/>
  <c r="V345" i="1"/>
  <c r="W342" i="1"/>
  <c r="W344" i="1" s="1"/>
  <c r="W360" i="1"/>
  <c r="W377" i="1"/>
  <c r="V424" i="1"/>
  <c r="V425" i="1"/>
  <c r="W422" i="1"/>
  <c r="W424" i="1" s="1"/>
  <c r="W433" i="1"/>
  <c r="W438" i="1"/>
  <c r="C473" i="1"/>
  <c r="J9" i="1"/>
  <c r="W36" i="1"/>
  <c r="W37" i="1" s="1"/>
  <c r="W40" i="1"/>
  <c r="W41" i="1" s="1"/>
  <c r="W44" i="1"/>
  <c r="W45" i="1" s="1"/>
  <c r="W50" i="1"/>
  <c r="W52" i="1" s="1"/>
  <c r="W63" i="1"/>
  <c r="W80" i="1" s="1"/>
  <c r="W83" i="1"/>
  <c r="W89" i="1" s="1"/>
  <c r="W104" i="1"/>
  <c r="W111" i="1" s="1"/>
  <c r="W131" i="1"/>
  <c r="W134" i="1" s="1"/>
  <c r="V134" i="1"/>
  <c r="V152" i="1"/>
  <c r="W167" i="1"/>
  <c r="W184" i="1" s="1"/>
  <c r="V184" i="1"/>
  <c r="V185" i="1"/>
  <c r="V208" i="1"/>
  <c r="V258" i="1"/>
  <c r="W251" i="1"/>
  <c r="W258" i="1" s="1"/>
  <c r="V259" i="1"/>
  <c r="V263" i="1"/>
  <c r="V264" i="1"/>
  <c r="W261" i="1"/>
  <c r="W263" i="1" s="1"/>
  <c r="V301" i="1"/>
  <c r="V302" i="1"/>
  <c r="W299" i="1"/>
  <c r="W301" i="1" s="1"/>
  <c r="W367" i="1"/>
  <c r="V381" i="1"/>
  <c r="V382" i="1"/>
  <c r="W380" i="1"/>
  <c r="W381" i="1" s="1"/>
  <c r="V397" i="1"/>
  <c r="V401" i="1"/>
  <c r="V402" i="1"/>
  <c r="W400" i="1"/>
  <c r="W401" i="1" s="1"/>
  <c r="U466" i="1"/>
  <c r="K473" i="1"/>
  <c r="A10" i="1"/>
  <c r="B473" i="1"/>
  <c r="V464" i="1"/>
  <c r="V465" i="1"/>
  <c r="V60" i="1"/>
  <c r="V81" i="1"/>
  <c r="V111" i="1"/>
  <c r="V118" i="1"/>
  <c r="V127" i="1"/>
  <c r="V146" i="1"/>
  <c r="H473" i="1"/>
  <c r="V147" i="1"/>
  <c r="V220" i="1"/>
  <c r="V236" i="1"/>
  <c r="V247" i="1"/>
  <c r="W244" i="1"/>
  <c r="W247" i="1" s="1"/>
  <c r="V279" i="1"/>
  <c r="V280" i="1"/>
  <c r="W278" i="1"/>
  <c r="W279" i="1" s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F9" i="1"/>
  <c r="W22" i="1"/>
  <c r="W23" i="1" s="1"/>
  <c r="W26" i="1"/>
  <c r="W32" i="1" s="1"/>
  <c r="D473" i="1"/>
  <c r="V59" i="1"/>
  <c r="V80" i="1"/>
  <c r="F473" i="1"/>
  <c r="V126" i="1"/>
  <c r="W138" i="1"/>
  <c r="W146" i="1" s="1"/>
  <c r="V158" i="1"/>
  <c r="W155" i="1"/>
  <c r="W157" i="1" s="1"/>
  <c r="V164" i="1"/>
  <c r="V165" i="1"/>
  <c r="V190" i="1"/>
  <c r="W187" i="1"/>
  <c r="W189" i="1" s="1"/>
  <c r="J473" i="1"/>
  <c r="V228" i="1"/>
  <c r="V241" i="1"/>
  <c r="V248" i="1"/>
  <c r="V283" i="1"/>
  <c r="V284" i="1"/>
  <c r="W282" i="1"/>
  <c r="W283" i="1" s="1"/>
  <c r="V326" i="1"/>
  <c r="V327" i="1"/>
  <c r="W324" i="1"/>
  <c r="W326" i="1" s="1"/>
  <c r="V337" i="1"/>
  <c r="V338" i="1"/>
  <c r="W336" i="1"/>
  <c r="W337" i="1" s="1"/>
  <c r="V361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O473" i="1"/>
  <c r="V209" i="1"/>
  <c r="V269" i="1"/>
  <c r="V368" i="1"/>
  <c r="V438" i="1"/>
  <c r="V276" i="1"/>
  <c r="V322" i="1"/>
  <c r="V334" i="1"/>
  <c r="V367" i="1"/>
  <c r="V398" i="1"/>
  <c r="V433" i="1"/>
  <c r="W272" i="1"/>
  <c r="W275" i="1" s="1"/>
  <c r="V321" i="1"/>
  <c r="W443" i="1"/>
  <c r="W445" i="1" s="1"/>
  <c r="V446" i="1"/>
  <c r="V467" i="1" l="1"/>
  <c r="W468" i="1"/>
  <c r="V463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<sst xmlns="http://schemas.openxmlformats.org/spreadsheetml/2006/main" count="1699" uniqueCount="652">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</sst>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45166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Понедельник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0.33333333333333331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30</v>
      </c>
      <c r="V50" s="307">
        <f>IFERROR(IF(U50="",0,CEILING((U50/$H50),1)*$H50),"")</f>
        <v>32.400000000000006</v>
      </c>
      <c r="W50" s="37">
        <f>IFERROR(IF(V50=0,"",ROUNDUP(V50/H50,0)*0.02175),"")</f>
        <v>6.5250000000000002E-2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180</v>
      </c>
      <c r="V51" s="307">
        <f>IFERROR(IF(U51="",0,CEILING((U51/$H51),1)*$H51),"")</f>
        <v>180.9</v>
      </c>
      <c r="W51" s="37">
        <f>IFERROR(IF(V51=0,"",ROUNDUP(V51/H51,0)*0.00753),"")</f>
        <v>0.50451000000000001</v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69.444444444444429</v>
      </c>
      <c r="V52" s="308">
        <f>IFERROR(V50/H50,"0")+IFERROR(V51/H51,"0")</f>
        <v>70</v>
      </c>
      <c r="W52" s="308">
        <f>IFERROR(IF(W50="",0,W50),"0")+IFERROR(IF(W51="",0,W51),"0")</f>
        <v>0.56976000000000004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210</v>
      </c>
      <c r="V53" s="308">
        <f>IFERROR(SUM(V50:V51),"0")</f>
        <v>213.3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700</v>
      </c>
      <c r="V56" s="307">
        <f>IFERROR(IF(U56="",0,CEILING((U56/$H56),1)*$H56),"")</f>
        <v>702</v>
      </c>
      <c r="W56" s="37">
        <f>IFERROR(IF(V56=0,"",ROUNDUP(V56/H56,0)*0.02175),"")</f>
        <v>1.4137499999999998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225</v>
      </c>
      <c r="V57" s="307">
        <f>IFERROR(IF(U57="",0,CEILING((U57/$H57),1)*$H57),"")</f>
        <v>225</v>
      </c>
      <c r="W57" s="37">
        <f>IFERROR(IF(V57=0,"",ROUNDUP(V57/H57,0)*0.00937),"")</f>
        <v>0.46849999999999997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114.81481481481481</v>
      </c>
      <c r="V59" s="308">
        <f>IFERROR(V56/H56,"0")+IFERROR(V57/H57,"0")+IFERROR(V58/H58,"0")</f>
        <v>115</v>
      </c>
      <c r="W59" s="308">
        <f>IFERROR(IF(W56="",0,W56),"0")+IFERROR(IF(W57="",0,W57),"0")+IFERROR(IF(W58="",0,W58),"0")</f>
        <v>1.8822499999999998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925</v>
      </c>
      <c r="V60" s="308">
        <f>IFERROR(SUM(V56:V58),"0")</f>
        <v>927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20</v>
      </c>
      <c r="V63" s="307">
        <f t="shared" ref="V63:V79" si="2">IFERROR(IF(U63="",0,CEILING((U63/$H63),1)*$H63),"")</f>
        <v>21.6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450</v>
      </c>
      <c r="V64" s="307">
        <f t="shared" si="2"/>
        <v>453.6</v>
      </c>
      <c r="W64" s="37">
        <f>IFERROR(IF(V64=0,"",ROUNDUP(V64/H64,0)*0.02175),"")</f>
        <v>0.91349999999999998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200</v>
      </c>
      <c r="V65" s="307">
        <f t="shared" si="2"/>
        <v>205.20000000000002</v>
      </c>
      <c r="W65" s="37">
        <f>IFERROR(IF(V65=0,"",ROUNDUP(V65/H65,0)*0.02175),"")</f>
        <v>0.41324999999999995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30</v>
      </c>
      <c r="V66" s="307">
        <f t="shared" si="2"/>
        <v>32.400000000000006</v>
      </c>
      <c r="W66" s="37">
        <f>IFERROR(IF(V66=0,"",ROUNDUP(V66/H66,0)*0.02175),"")</f>
        <v>6.5250000000000002E-2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160</v>
      </c>
      <c r="V70" s="307">
        <f t="shared" si="2"/>
        <v>160</v>
      </c>
      <c r="W70" s="37">
        <f t="shared" si="3"/>
        <v>0.37480000000000002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675</v>
      </c>
      <c r="V74" s="307">
        <f t="shared" si="2"/>
        <v>675</v>
      </c>
      <c r="W74" s="37">
        <f t="shared" si="3"/>
        <v>1.4055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315</v>
      </c>
      <c r="V78" s="307">
        <f t="shared" si="2"/>
        <v>315</v>
      </c>
      <c r="W78" s="37">
        <f>IFERROR(IF(V78=0,"",ROUNDUP(V78/H78,0)*0.00937),"")</f>
        <v>0.65590000000000004</v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324.81481481481478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326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3.8716999999999997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1850</v>
      </c>
      <c r="V81" s="308">
        <f>IFERROR(SUM(V63:V79),"0")</f>
        <v>1862.8000000000002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136</v>
      </c>
      <c r="V104" s="307">
        <f t="shared" ref="V104:V110" si="6">IFERROR(IF(U104="",0,CEILING((U104/$H104),1)*$H104),"")</f>
        <v>137.69999999999999</v>
      </c>
      <c r="W104" s="37">
        <f>IFERROR(IF(V104=0,"",ROUNDUP(V104/H104,0)*0.02175),"")</f>
        <v>0.36974999999999997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60</v>
      </c>
      <c r="V105" s="307">
        <f t="shared" si="6"/>
        <v>64.8</v>
      </c>
      <c r="W105" s="37">
        <f>IFERROR(IF(V105=0,"",ROUNDUP(V105/H105,0)*0.02175),"")</f>
        <v>0.17399999999999999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135</v>
      </c>
      <c r="V107" s="307">
        <f t="shared" si="6"/>
        <v>135</v>
      </c>
      <c r="W107" s="37">
        <f>IFERROR(IF(V107=0,"",ROUNDUP(V107/H107,0)*0.00753),"")</f>
        <v>0.3765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39</v>
      </c>
      <c r="V110" s="307">
        <f t="shared" si="6"/>
        <v>39</v>
      </c>
      <c r="W110" s="37">
        <f>IFERROR(IF(V110=0,"",ROUNDUP(V110/H110,0)*0.00753),"")</f>
        <v>9.7890000000000005E-2</v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87.197530864197532</v>
      </c>
      <c r="V111" s="308">
        <f>IFERROR(V104/H104,"0")+IFERROR(V105/H105,"0")+IFERROR(V106/H106,"0")+IFERROR(V107/H107,"0")+IFERROR(V108/H108,"0")+IFERROR(V109/H109,"0")+IFERROR(V110/H110,"0")</f>
        <v>88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1.01814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370</v>
      </c>
      <c r="V112" s="308">
        <f>IFERROR(SUM(V104:V110),"0")</f>
        <v>376.5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536</v>
      </c>
      <c r="V122" s="307">
        <f>IFERROR(IF(U122="",0,CEILING((U122/$H122),1)*$H122),"")</f>
        <v>542.69999999999993</v>
      </c>
      <c r="W122" s="37">
        <f>IFERROR(IF(V122=0,"",ROUNDUP(V122/H122,0)*0.02175),"")</f>
        <v>1.4572499999999999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675</v>
      </c>
      <c r="V124" s="307">
        <f>IFERROR(IF(U124="",0,CEILING((U124/$H124),1)*$H124),"")</f>
        <v>675</v>
      </c>
      <c r="W124" s="37">
        <f>IFERROR(IF(V124=0,"",ROUNDUP(V124/H124,0)*0.00753),"")</f>
        <v>1.8825000000000001</v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316.17283950617281</v>
      </c>
      <c r="V126" s="308">
        <f>IFERROR(V122/H122,"0")+IFERROR(V123/H123,"0")+IFERROR(V124/H124,"0")+IFERROR(V125/H125,"0")</f>
        <v>317</v>
      </c>
      <c r="W126" s="308">
        <f>IFERROR(IF(W122="",0,W122),"0")+IFERROR(IF(W123="",0,W123),"0")+IFERROR(IF(W124="",0,W124),"0")+IFERROR(IF(W125="",0,W125),"0")</f>
        <v>3.33975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1211</v>
      </c>
      <c r="V127" s="308">
        <f>IFERROR(SUM(V122:V125),"0")</f>
        <v>1217.6999999999998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100</v>
      </c>
      <c r="V138" s="307">
        <f t="shared" ref="V138:V145" si="7">IFERROR(IF(U138="",0,CEILING((U138/$H138),1)*$H138),"")</f>
        <v>100.80000000000001</v>
      </c>
      <c r="W138" s="37">
        <f>IFERROR(IF(V138=0,"",ROUNDUP(V138/H138,0)*0.00753),"")</f>
        <v>0.18071999999999999</v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87.5</v>
      </c>
      <c r="V141" s="307">
        <f t="shared" si="7"/>
        <v>88.2</v>
      </c>
      <c r="W141" s="37">
        <f>IFERROR(IF(V141=0,"",ROUNDUP(V141/H141,0)*0.00502),"")</f>
        <v>0.21084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87.5</v>
      </c>
      <c r="V143" s="307">
        <f t="shared" si="7"/>
        <v>88.2</v>
      </c>
      <c r="W143" s="37">
        <f>IFERROR(IF(V143=0,"",ROUNDUP(V143/H143,0)*0.00502),"")</f>
        <v>0.21084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105</v>
      </c>
      <c r="V144" s="307">
        <f t="shared" si="7"/>
        <v>105</v>
      </c>
      <c r="W144" s="37">
        <f>IFERROR(IF(V144=0,"",ROUNDUP(V144/H144,0)*0.00502),"")</f>
        <v>0.251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157.14285714285714</v>
      </c>
      <c r="V146" s="308">
        <f>IFERROR(V138/H138,"0")+IFERROR(V139/H139,"0")+IFERROR(V140/H140,"0")+IFERROR(V141/H141,"0")+IFERROR(V142/H142,"0")+IFERROR(V143/H143,"0")+IFERROR(V144/H144,"0")+IFERROR(V145/H145,"0")</f>
        <v>158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0.85340000000000005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380</v>
      </c>
      <c r="V147" s="308">
        <f>IFERROR(SUM(V138:V145),"0")</f>
        <v>382.2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94</v>
      </c>
      <c r="V160" s="307">
        <f>IFERROR(IF(U160="",0,CEILING((U160/$H160),1)*$H160),"")</f>
        <v>97.2</v>
      </c>
      <c r="W160" s="37">
        <f>IFERROR(IF(V160=0,"",ROUNDUP(V160/H160,0)*0.00937),"")</f>
        <v>0.16866</v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94</v>
      </c>
      <c r="V161" s="307">
        <f>IFERROR(IF(U161="",0,CEILING((U161/$H161),1)*$H161),"")</f>
        <v>97.2</v>
      </c>
      <c r="W161" s="37">
        <f>IFERROR(IF(V161=0,"",ROUNDUP(V161/H161,0)*0.00937),"")</f>
        <v>0.16866</v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124</v>
      </c>
      <c r="V162" s="307">
        <f>IFERROR(IF(U162="",0,CEILING((U162/$H162),1)*$H162),"")</f>
        <v>124.2</v>
      </c>
      <c r="W162" s="37">
        <f>IFERROR(IF(V162=0,"",ROUNDUP(V162/H162,0)*0.00937),"")</f>
        <v>0.21551000000000001</v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124</v>
      </c>
      <c r="V163" s="307">
        <f>IFERROR(IF(U163="",0,CEILING((U163/$H163),1)*$H163),"")</f>
        <v>124.2</v>
      </c>
      <c r="W163" s="37">
        <f>IFERROR(IF(V163=0,"",ROUNDUP(V163/H163,0)*0.00937),"")</f>
        <v>0.21551000000000001</v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80.740740740740733</v>
      </c>
      <c r="V164" s="308">
        <f>IFERROR(V160/H160,"0")+IFERROR(V161/H161,"0")+IFERROR(V162/H162,"0")+IFERROR(V163/H163,"0")</f>
        <v>82</v>
      </c>
      <c r="W164" s="308">
        <f>IFERROR(IF(W160="",0,W160),"0")+IFERROR(IF(W161="",0,W161),"0")+IFERROR(IF(W162="",0,W162),"0")+IFERROR(IF(W163="",0,W163),"0")</f>
        <v>0.76834000000000002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436</v>
      </c>
      <c r="V165" s="308">
        <f>IFERROR(SUM(V160:V163),"0")</f>
        <v>442.8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60</v>
      </c>
      <c r="V168" s="307">
        <f t="shared" si="8"/>
        <v>62.4</v>
      </c>
      <c r="W168" s="37">
        <f>IFERROR(IF(V168=0,"",ROUNDUP(V168/H168,0)*0.02175),"")</f>
        <v>0.17399999999999999</v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464</v>
      </c>
      <c r="V173" s="307">
        <f t="shared" si="8"/>
        <v>465.59999999999997</v>
      </c>
      <c r="W173" s="37">
        <f>IFERROR(IF(V173=0,"",ROUNDUP(V173/H173,0)*0.00753),"")</f>
        <v>1.46082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504</v>
      </c>
      <c r="V175" s="307">
        <f t="shared" si="8"/>
        <v>504</v>
      </c>
      <c r="W175" s="37">
        <f>IFERROR(IF(V175=0,"",ROUNDUP(V175/H175,0)*0.00753),"")</f>
        <v>1.5813000000000001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80</v>
      </c>
      <c r="V177" s="307">
        <f t="shared" si="8"/>
        <v>81.599999999999994</v>
      </c>
      <c r="W177" s="37">
        <f t="shared" ref="W177:W183" si="9">IFERROR(IF(V177=0,"",ROUNDUP(V177/H177,0)*0.00753),"")</f>
        <v>0.25602000000000003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489.6</v>
      </c>
      <c r="V179" s="307">
        <f t="shared" si="8"/>
        <v>489.59999999999997</v>
      </c>
      <c r="W179" s="37">
        <f t="shared" si="9"/>
        <v>1.5361200000000002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100</v>
      </c>
      <c r="V182" s="307">
        <f t="shared" si="8"/>
        <v>100.8</v>
      </c>
      <c r="W182" s="37">
        <f t="shared" si="9"/>
        <v>0.31625999999999999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80</v>
      </c>
      <c r="V183" s="307">
        <f t="shared" si="8"/>
        <v>81.599999999999994</v>
      </c>
      <c r="W183" s="37">
        <f t="shared" si="9"/>
        <v>0.25602000000000003</v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723.35897435897436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726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5.5805400000000001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1777.6</v>
      </c>
      <c r="V185" s="308">
        <f>IFERROR(SUM(V167:V183),"0")</f>
        <v>1785.5999999999997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16</v>
      </c>
      <c r="V188" s="307">
        <f>IFERROR(IF(U188="",0,CEILING((U188/$H188),1)*$H188),"")</f>
        <v>16.8</v>
      </c>
      <c r="W188" s="37">
        <f>IFERROR(IF(V188=0,"",ROUNDUP(V188/H188,0)*0.00753),"")</f>
        <v>5.271E-2</v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6.666666666666667</v>
      </c>
      <c r="V189" s="308">
        <f>IFERROR(V187/H187,"0")+IFERROR(V188/H188,"0")</f>
        <v>7.0000000000000009</v>
      </c>
      <c r="W189" s="308">
        <f>IFERROR(IF(W187="",0,W187),"0")+IFERROR(IF(W188="",0,W188),"0")</f>
        <v>5.271E-2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16</v>
      </c>
      <c r="V190" s="308">
        <f>IFERROR(SUM(V187:V188),"0")</f>
        <v>16.8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10.5</v>
      </c>
      <c r="V217" s="307">
        <f>IFERROR(IF(U217="",0,CEILING((U217/$H217),1)*$H217),"")</f>
        <v>10.5</v>
      </c>
      <c r="W217" s="37">
        <f>IFERROR(IF(V217=0,"",ROUNDUP(V217/H217,0)*0.00502),"")</f>
        <v>2.5100000000000001E-2</v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122.5</v>
      </c>
      <c r="V218" s="307">
        <f>IFERROR(IF(U218="",0,CEILING((U218/$H218),1)*$H218),"")</f>
        <v>123.9</v>
      </c>
      <c r="W218" s="37">
        <f>IFERROR(IF(V218=0,"",ROUNDUP(V218/H218,0)*0.00502),"")</f>
        <v>0.29618</v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63.333333333333329</v>
      </c>
      <c r="V219" s="308">
        <f>IFERROR(V215/H215,"0")+IFERROR(V216/H216,"0")+IFERROR(V217/H217,"0")+IFERROR(V218/H218,"0")</f>
        <v>64</v>
      </c>
      <c r="W219" s="308">
        <f>IFERROR(IF(W215="",0,W215),"0")+IFERROR(IF(W216="",0,W216),"0")+IFERROR(IF(W217="",0,W217),"0")+IFERROR(IF(W218="",0,W218),"0")</f>
        <v>0.32128000000000001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133</v>
      </c>
      <c r="V220" s="308">
        <f>IFERROR(SUM(V215:V218),"0")</f>
        <v>134.4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50</v>
      </c>
      <c r="V231" s="307">
        <f>IFERROR(IF(U231="",0,CEILING((U231/$H231),1)*$H231),"")</f>
        <v>50.400000000000006</v>
      </c>
      <c r="W231" s="37">
        <f>IFERROR(IF(V231=0,"",ROUNDUP(V231/H231,0)*0.02175),"")</f>
        <v>0.1305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560</v>
      </c>
      <c r="V232" s="307">
        <f>IFERROR(IF(U232="",0,CEILING((U232/$H232),1)*$H232),"")</f>
        <v>561.6</v>
      </c>
      <c r="W232" s="37">
        <f>IFERROR(IF(V232=0,"",ROUNDUP(V232/H232,0)*0.02175),"")</f>
        <v>1.5659999999999998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77.747252747252745</v>
      </c>
      <c r="V235" s="308">
        <f>IFERROR(V231/H231,"0")+IFERROR(V232/H232,"0")+IFERROR(V233/H233,"0")+IFERROR(V234/H234,"0")</f>
        <v>78</v>
      </c>
      <c r="W235" s="308">
        <f>IFERROR(IF(W231="",0,W231),"0")+IFERROR(IF(W232="",0,W232),"0")+IFERROR(IF(W233="",0,W233),"0")+IFERROR(IF(W234="",0,W234),"0")</f>
        <v>1.6964999999999999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610</v>
      </c>
      <c r="V236" s="308">
        <f>IFERROR(SUM(V231:V234),"0")</f>
        <v>612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17</v>
      </c>
      <c r="V240" s="307">
        <f>IFERROR(IF(U240="",0,CEILING((U240/$H240),1)*$H240),"")</f>
        <v>17.849999999999998</v>
      </c>
      <c r="W240" s="37">
        <f>IFERROR(IF(V240=0,"",ROUNDUP(V240/H240,0)*0.00753),"")</f>
        <v>5.271E-2</v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6.666666666666667</v>
      </c>
      <c r="V241" s="308">
        <f>IFERROR(V238/H238,"0")+IFERROR(V239/H239,"0")+IFERROR(V240/H240,"0")</f>
        <v>7</v>
      </c>
      <c r="W241" s="308">
        <f>IFERROR(IF(W238="",0,W238),"0")+IFERROR(IF(W239="",0,W239),"0")+IFERROR(IF(W240="",0,W240),"0")</f>
        <v>5.271E-2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17</v>
      </c>
      <c r="V242" s="308">
        <f>IFERROR(SUM(V238:V240),"0")</f>
        <v>17.849999999999998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70</v>
      </c>
      <c r="V251" s="307">
        <f t="shared" ref="V251:V257" si="13">IFERROR(IF(U251="",0,CEILING((U251/$H251),1)*$H251),"")</f>
        <v>75.600000000000009</v>
      </c>
      <c r="W251" s="37">
        <f>IFERROR(IF(V251=0,"",ROUNDUP(V251/H251,0)*0.02175),"")</f>
        <v>0.15225</v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6.481481481481481</v>
      </c>
      <c r="V258" s="308">
        <f>IFERROR(V251/H251,"0")+IFERROR(V252/H252,"0")+IFERROR(V253/H253,"0")+IFERROR(V254/H254,"0")+IFERROR(V255/H255,"0")+IFERROR(V256/H256,"0")+IFERROR(V257/H257,"0")</f>
        <v>7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0.15225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70</v>
      </c>
      <c r="V259" s="308">
        <f>IFERROR(SUM(V251:V257),"0")</f>
        <v>75.600000000000009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140</v>
      </c>
      <c r="V267" s="307">
        <f>IFERROR(IF(U267="",0,CEILING((U267/$H267),1)*$H267),"")</f>
        <v>141.12</v>
      </c>
      <c r="W267" s="37">
        <f>IFERROR(IF(V267=0,"",ROUNDUP(V267/H267,0)*0.00753),"")</f>
        <v>0.63251999999999997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83.333333333333343</v>
      </c>
      <c r="V269" s="308">
        <f>IFERROR(V267/H267,"0")+IFERROR(V268/H268,"0")</f>
        <v>84</v>
      </c>
      <c r="W269" s="308">
        <f>IFERROR(IF(W267="",0,W267),"0")+IFERROR(IF(W268="",0,W268),"0")</f>
        <v>0.63251999999999997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140</v>
      </c>
      <c r="V270" s="308">
        <f>IFERROR(SUM(V267:V268),"0")</f>
        <v>141.12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1134</v>
      </c>
      <c r="V273" s="307">
        <f>IFERROR(IF(U273="",0,CEILING((U273/$H273),1)*$H273),"")</f>
        <v>1134</v>
      </c>
      <c r="W273" s="37">
        <f>IFERROR(IF(V273=0,"",ROUNDUP(V273/H273,0)*0.00753),"")</f>
        <v>3.3885000000000001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450</v>
      </c>
      <c r="V275" s="308">
        <f>IFERROR(V272/H272,"0")+IFERROR(V273/H273,"0")+IFERROR(V274/H274,"0")</f>
        <v>450</v>
      </c>
      <c r="W275" s="308">
        <f>IFERROR(IF(W272="",0,W272),"0")+IFERROR(IF(W273="",0,W273),"0")+IFERROR(IF(W274="",0,W274),"0")</f>
        <v>3.3885000000000001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1134</v>
      </c>
      <c r="V276" s="308">
        <f>IFERROR(SUM(V272:V274),"0")</f>
        <v>1134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30.4</v>
      </c>
      <c r="V278" s="307">
        <f>IFERROR(IF(U278="",0,CEILING((U278/$H278),1)*$H278),"")</f>
        <v>31.919999999999998</v>
      </c>
      <c r="W278" s="37">
        <f>IFERROR(IF(V278=0,"",ROUNDUP(V278/H278,0)*0.00753),"")</f>
        <v>0.10542</v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13.333333333333334</v>
      </c>
      <c r="V279" s="308">
        <f>IFERROR(V278/H278,"0")</f>
        <v>14</v>
      </c>
      <c r="W279" s="308">
        <f>IFERROR(IF(W278="",0,W278),"0")</f>
        <v>0.10542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30.4</v>
      </c>
      <c r="V280" s="308">
        <f>IFERROR(SUM(V278:V278),"0")</f>
        <v>31.919999999999998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2450</v>
      </c>
      <c r="V288" s="307">
        <f t="shared" ref="V288:V295" si="14">IFERROR(IF(U288="",0,CEILING((U288/$H288),1)*$H288),"")</f>
        <v>2460</v>
      </c>
      <c r="W288" s="37">
        <f>IFERROR(IF(V288=0,"",ROUNDUP(V288/H288,0)*0.02175),"")</f>
        <v>3.5669999999999997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2300</v>
      </c>
      <c r="V290" s="307">
        <f t="shared" si="14"/>
        <v>2310</v>
      </c>
      <c r="W290" s="37">
        <f>IFERROR(IF(V290=0,"",ROUNDUP(V290/H290,0)*0.02175),"")</f>
        <v>3.3494999999999999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600</v>
      </c>
      <c r="V292" s="307">
        <f t="shared" si="14"/>
        <v>600</v>
      </c>
      <c r="W292" s="37">
        <f>IFERROR(IF(V292=0,"",ROUNDUP(V292/H292,0)*0.02175),"")</f>
        <v>0.86999999999999988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356.66666666666669</v>
      </c>
      <c r="V296" s="308">
        <f>IFERROR(V288/H288,"0")+IFERROR(V289/H289,"0")+IFERROR(V290/H290,"0")+IFERROR(V291/H291,"0")+IFERROR(V292/H292,"0")+IFERROR(V293/H293,"0")+IFERROR(V294/H294,"0")+IFERROR(V295/H295,"0")</f>
        <v>358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7.7864999999999993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5350</v>
      </c>
      <c r="V297" s="308">
        <f>IFERROR(SUM(V288:V295),"0")</f>
        <v>5370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1200</v>
      </c>
      <c r="V299" s="307">
        <f>IFERROR(IF(U299="",0,CEILING((U299/$H299),1)*$H299),"")</f>
        <v>1200</v>
      </c>
      <c r="W299" s="37">
        <f>IFERROR(IF(V299=0,"",ROUNDUP(V299/H299,0)*0.02175),"")</f>
        <v>1.7399999999999998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80</v>
      </c>
      <c r="V301" s="308">
        <f>IFERROR(V299/H299,"0")+IFERROR(V300/H300,"0")</f>
        <v>80</v>
      </c>
      <c r="W301" s="308">
        <f>IFERROR(IF(W299="",0,W299),"0")+IFERROR(IF(W300="",0,W300),"0")</f>
        <v>1.7399999999999998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1200</v>
      </c>
      <c r="V302" s="308">
        <f>IFERROR(SUM(V299:V300),"0")</f>
        <v>1200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130</v>
      </c>
      <c r="V308" s="307">
        <f>IFERROR(IF(U308="",0,CEILING((U308/$H308),1)*$H308),"")</f>
        <v>132.6</v>
      </c>
      <c r="W308" s="37">
        <f>IFERROR(IF(V308=0,"",ROUNDUP(V308/H308,0)*0.02175),"")</f>
        <v>0.36974999999999997</v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16.666666666666668</v>
      </c>
      <c r="V309" s="308">
        <f>IFERROR(V308/H308,"0")</f>
        <v>17</v>
      </c>
      <c r="W309" s="308">
        <f>IFERROR(IF(W308="",0,W308),"0")</f>
        <v>0.36974999999999997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130</v>
      </c>
      <c r="V310" s="308">
        <f>IFERROR(SUM(V308:V308),"0")</f>
        <v>132.6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50</v>
      </c>
      <c r="V312" s="307">
        <f>IFERROR(IF(U312="",0,CEILING((U312/$H312),1)*$H312),"")</f>
        <v>54.6</v>
      </c>
      <c r="W312" s="37">
        <f>IFERROR(IF(V312=0,"",ROUNDUP(V312/H312,0)*0.02175),"")</f>
        <v>0.15225</v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6.4102564102564106</v>
      </c>
      <c r="V313" s="308">
        <f>IFERROR(V312/H312,"0")</f>
        <v>7</v>
      </c>
      <c r="W313" s="308">
        <f>IFERROR(IF(W312="",0,W312),"0")</f>
        <v>0.15225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50</v>
      </c>
      <c r="V314" s="308">
        <f>IFERROR(SUM(V312:V312),"0")</f>
        <v>54.6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62</v>
      </c>
      <c r="V317" s="307">
        <f>IFERROR(IF(U317="",0,CEILING((U317/$H317),1)*$H317),"")</f>
        <v>72</v>
      </c>
      <c r="W317" s="37">
        <f>IFERROR(IF(V317=0,"",ROUNDUP(V317/H317,0)*0.02175),"")</f>
        <v>0.1305</v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5.166666666666667</v>
      </c>
      <c r="V321" s="308">
        <f>IFERROR(V317/H317,"0")+IFERROR(V318/H318,"0")+IFERROR(V319/H319,"0")+IFERROR(V320/H320,"0")</f>
        <v>6</v>
      </c>
      <c r="W321" s="308">
        <f>IFERROR(IF(W317="",0,W317),"0")+IFERROR(IF(W318="",0,W318),"0")+IFERROR(IF(W319="",0,W319),"0")+IFERROR(IF(W320="",0,W320),"0")</f>
        <v>0.1305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62</v>
      </c>
      <c r="V322" s="308">
        <f>IFERROR(SUM(V317:V320),"0")</f>
        <v>72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12</v>
      </c>
      <c r="V332" s="307">
        <f>IFERROR(IF(U332="",0,CEILING((U332/$H332),1)*$H332),"")</f>
        <v>12</v>
      </c>
      <c r="W332" s="37">
        <f>IFERROR(IF(V332=0,"",ROUNDUP(V332/H332,0)*0.00753),"")</f>
        <v>3.7650000000000003E-2</v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5</v>
      </c>
      <c r="V333" s="308">
        <f>IFERROR(V329/H329,"0")+IFERROR(V330/H330,"0")+IFERROR(V331/H331,"0")+IFERROR(V332/H332,"0")</f>
        <v>5</v>
      </c>
      <c r="W333" s="308">
        <f>IFERROR(IF(W329="",0,W329),"0")+IFERROR(IF(W330="",0,W330),"0")+IFERROR(IF(W331="",0,W331),"0")+IFERROR(IF(W332="",0,W332),"0")</f>
        <v>3.7650000000000003E-2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12</v>
      </c>
      <c r="V334" s="308">
        <f>IFERROR(SUM(V329:V332),"0")</f>
        <v>12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67.5</v>
      </c>
      <c r="V343" s="307">
        <f>IFERROR(IF(U343="",0,CEILING((U343/$H343),1)*$H343),"")</f>
        <v>67.5</v>
      </c>
      <c r="W343" s="37">
        <f>IFERROR(IF(V343=0,"",ROUNDUP(V343/H343,0)*0.00753),"")</f>
        <v>0.18825</v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25</v>
      </c>
      <c r="V344" s="308">
        <f>IFERROR(V342/H342,"0")+IFERROR(V343/H343,"0")</f>
        <v>25</v>
      </c>
      <c r="W344" s="308">
        <f>IFERROR(IF(W342="",0,W342),"0")+IFERROR(IF(W343="",0,W343),"0")</f>
        <v>0.18825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67.5</v>
      </c>
      <c r="V345" s="308">
        <f>IFERROR(SUM(V342:V343),"0")</f>
        <v>67.5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30</v>
      </c>
      <c r="V347" s="307">
        <f t="shared" ref="V347:V359" si="15">IFERROR(IF(U347="",0,CEILING((U347/$H347),1)*$H347),"")</f>
        <v>33.6</v>
      </c>
      <c r="W347" s="37">
        <f>IFERROR(IF(V347=0,"",ROUNDUP(V347/H347,0)*0.00753),"")</f>
        <v>6.0240000000000002E-2</v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30</v>
      </c>
      <c r="V349" s="307">
        <f t="shared" si="15"/>
        <v>33.6</v>
      </c>
      <c r="W349" s="37">
        <f>IFERROR(IF(V349=0,"",ROUNDUP(V349/H349,0)*0.00753),"")</f>
        <v>6.0240000000000002E-2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135.1</v>
      </c>
      <c r="V352" s="307">
        <f t="shared" si="15"/>
        <v>136.5</v>
      </c>
      <c r="W352" s="37">
        <f t="shared" si="16"/>
        <v>0.32630000000000003</v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65.099999999999994</v>
      </c>
      <c r="V354" s="307">
        <f t="shared" si="15"/>
        <v>65.100000000000009</v>
      </c>
      <c r="W354" s="37">
        <f t="shared" si="16"/>
        <v>0.15562000000000001</v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135.1</v>
      </c>
      <c r="V358" s="307">
        <f t="shared" si="15"/>
        <v>136.5</v>
      </c>
      <c r="W358" s="37">
        <f t="shared" si="16"/>
        <v>0.32630000000000003</v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173.95238095238096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177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0.92870000000000008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395.29999999999995</v>
      </c>
      <c r="V361" s="308">
        <f>IFERROR(SUM(V347:V359),"0")</f>
        <v>405.3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17.5</v>
      </c>
      <c r="V395" s="307">
        <f t="shared" si="17"/>
        <v>18.900000000000002</v>
      </c>
      <c r="W395" s="37">
        <f>IFERROR(IF(V395=0,"",ROUNDUP(V395/H395,0)*0.00502),"")</f>
        <v>4.5179999999999998E-2</v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8.3333333333333321</v>
      </c>
      <c r="V397" s="308">
        <f>IFERROR(V390/H390,"0")+IFERROR(V391/H391,"0")+IFERROR(V392/H392,"0")+IFERROR(V393/H393,"0")+IFERROR(V394/H394,"0")+IFERROR(V395/H395,"0")+IFERROR(V396/H396,"0")</f>
        <v>9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4.5179999999999998E-2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17.5</v>
      </c>
      <c r="V398" s="308">
        <f>IFERROR(SUM(V390:V396),"0")</f>
        <v>18.900000000000002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100</v>
      </c>
      <c r="V410" s="307">
        <f t="shared" ref="V410:V418" si="18">IFERROR(IF(U410="",0,CEILING((U410/$H410),1)*$H410),"")</f>
        <v>100.32000000000001</v>
      </c>
      <c r="W410" s="37">
        <f>IFERROR(IF(V410=0,"",ROUNDUP(V410/H410,0)*0.01196),"")</f>
        <v>0.22724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150</v>
      </c>
      <c r="V411" s="307">
        <f t="shared" si="18"/>
        <v>153.12</v>
      </c>
      <c r="W411" s="37">
        <f>IFERROR(IF(V411=0,"",ROUNDUP(V411/H411,0)*0.01196),"")</f>
        <v>0.34683999999999998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150</v>
      </c>
      <c r="V413" s="307">
        <f t="shared" si="18"/>
        <v>153.12</v>
      </c>
      <c r="W413" s="37">
        <f>IFERROR(IF(V413=0,"",ROUNDUP(V413/H413,0)*0.01196),"")</f>
        <v>0.34683999999999998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24</v>
      </c>
      <c r="V417" s="307">
        <f t="shared" si="18"/>
        <v>24</v>
      </c>
      <c r="W417" s="37">
        <f>IFERROR(IF(V417=0,"",ROUNDUP(V417/H417,0)*0.00753),"")</f>
        <v>7.5300000000000006E-2</v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85.757575757575751</v>
      </c>
      <c r="V419" s="308">
        <f>IFERROR(V410/H410,"0")+IFERROR(V411/H411,"0")+IFERROR(V412/H412,"0")+IFERROR(V413/H413,"0")+IFERROR(V414/H414,"0")+IFERROR(V415/H415,"0")+IFERROR(V416/H416,"0")+IFERROR(V417/H417,"0")+IFERROR(V418/H418,"0")</f>
        <v>87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0.99621999999999999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424</v>
      </c>
      <c r="V420" s="308">
        <f>IFERROR(SUM(V410:V418),"0")</f>
        <v>430.56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100</v>
      </c>
      <c r="V422" s="307">
        <f>IFERROR(IF(U422="",0,CEILING((U422/$H422),1)*$H422),"")</f>
        <v>100.32000000000001</v>
      </c>
      <c r="W422" s="37">
        <f>IFERROR(IF(V422=0,"",ROUNDUP(V422/H422,0)*0.01196),"")</f>
        <v>0.22724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18.939393939393938</v>
      </c>
      <c r="V424" s="308">
        <f>IFERROR(V422/H422,"0")+IFERROR(V423/H423,"0")</f>
        <v>19</v>
      </c>
      <c r="W424" s="308">
        <f>IFERROR(IF(W422="",0,W422),"0")+IFERROR(IF(W423="",0,W423),"0")</f>
        <v>0.22724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100</v>
      </c>
      <c r="V425" s="308">
        <f>IFERROR(SUM(V422:V423),"0")</f>
        <v>100.32000000000001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100</v>
      </c>
      <c r="V428" s="307">
        <f t="shared" si="19"/>
        <v>100.32000000000001</v>
      </c>
      <c r="W428" s="37">
        <f>IFERROR(IF(V428=0,"",ROUNDUP(V428/H428,0)*0.01196),"")</f>
        <v>0.22724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50</v>
      </c>
      <c r="V429" s="307">
        <f t="shared" si="19"/>
        <v>52.800000000000004</v>
      </c>
      <c r="W429" s="37">
        <f>IFERROR(IF(V429=0,"",ROUNDUP(V429/H429,0)*0.01196),"")</f>
        <v>0.1196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28.409090909090907</v>
      </c>
      <c r="V433" s="308">
        <f>IFERROR(V427/H427,"0")+IFERROR(V428/H428,"0")+IFERROR(V429/H429,"0")+IFERROR(V430/H430,"0")+IFERROR(V431/H431,"0")+IFERROR(V432/H432,"0")</f>
        <v>29</v>
      </c>
      <c r="W433" s="308">
        <f>IFERROR(IF(W427="",0,W427),"0")+IFERROR(IF(W428="",0,W428),"0")+IFERROR(IF(W429="",0,W429),"0")+IFERROR(IF(W430="",0,W430),"0")+IFERROR(IF(W431="",0,W431),"0")+IFERROR(IF(W432="",0,W432),"0")</f>
        <v>0.34683999999999998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150</v>
      </c>
      <c r="V434" s="308">
        <f>IFERROR(SUM(V427:V432),"0")</f>
        <v>153.12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20</v>
      </c>
      <c r="V444" s="307">
        <f>IFERROR(IF(U444="",0,CEILING((U444/$H444),1)*$H444),"")</f>
        <v>24</v>
      </c>
      <c r="W444" s="37">
        <f>IFERROR(IF(V444=0,"",ROUNDUP(V444/H444,0)*0.02175),"")</f>
        <v>4.3499999999999997E-2</v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1.6666666666666667</v>
      </c>
      <c r="V445" s="308">
        <f>IFERROR(V443/H443,"0")+IFERROR(V444/H444,"0")</f>
        <v>2</v>
      </c>
      <c r="W445" s="308">
        <f>IFERROR(IF(W443="",0,W443),"0")+IFERROR(IF(W444="",0,W444),"0")</f>
        <v>4.3499999999999997E-2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20</v>
      </c>
      <c r="V446" s="308">
        <f>IFERROR(SUM(V443:V444),"0")</f>
        <v>24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10</v>
      </c>
      <c r="V454" s="307">
        <f>IFERROR(IF(U454="",0,CEILING((U454/$H454),1)*$H454),"")</f>
        <v>13.14</v>
      </c>
      <c r="W454" s="37">
        <f>IFERROR(IF(V454=0,"",ROUNDUP(V454/H454,0)*0.00753),"")</f>
        <v>2.2589999999999999E-2</v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2.2831050228310503</v>
      </c>
      <c r="V455" s="308">
        <f>IFERROR(V453/H453,"0")+IFERROR(V454/H454,"0")</f>
        <v>3</v>
      </c>
      <c r="W455" s="308">
        <f>IFERROR(IF(W453="",0,W453),"0")+IFERROR(IF(W454="",0,W454),"0")</f>
        <v>2.2589999999999999E-2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10</v>
      </c>
      <c r="V456" s="308">
        <f>IFERROR(SUM(V453:V454),"0")</f>
        <v>13.14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420</v>
      </c>
      <c r="V458" s="307">
        <f>IFERROR(IF(U458="",0,CEILING((U458/$H458),1)*$H458),"")</f>
        <v>421.2</v>
      </c>
      <c r="W458" s="37">
        <f>IFERROR(IF(V458=0,"",ROUNDUP(V458/H458,0)*0.02175),"")</f>
        <v>1.1744999999999999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53.846153846153847</v>
      </c>
      <c r="V461" s="308">
        <f>IFERROR(V458/H458,"0")+IFERROR(V459/H459,"0")+IFERROR(V460/H460,"0")</f>
        <v>54</v>
      </c>
      <c r="W461" s="308">
        <f>IFERROR(IF(W458="",0,W458),"0")+IFERROR(IF(W459="",0,W459),"0")+IFERROR(IF(W460="",0,W460),"0")</f>
        <v>1.1744999999999999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420</v>
      </c>
      <c r="V462" s="308">
        <f>IFERROR(SUM(V458:V460),"0")</f>
        <v>421.2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17718.3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17846.830000000002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18805.121914480234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18941.36399999999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34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19655.121914480234</v>
      </c>
      <c r="V466" s="308">
        <f>GrossWeightTotalR+PalletQtyTotalR*25</f>
        <v>19791.36399999999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3449.3470410867662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3471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38.475440000000013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213.3</v>
      </c>
      <c r="D473" s="47">
        <f>IFERROR(V56*1,"0")+IFERROR(V57*1,"0")+IFERROR(V58*1,"0")</f>
        <v>927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2239.3000000000002</v>
      </c>
      <c r="F473" s="47">
        <f>IFERROR(V122*1,"0")+IFERROR(V123*1,"0")+IFERROR(V124*1,"0")+IFERROR(V125*1,"0")</f>
        <v>1217.6999999999998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382.2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2245.1999999999998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764.25000000000011</v>
      </c>
      <c r="K473" s="47">
        <f>IFERROR(V251*1,"0")+IFERROR(V252*1,"0")+IFERROR(V253*1,"0")+IFERROR(V254*1,"0")+IFERROR(V255*1,"0")+IFERROR(V256*1,"0")+IFERROR(V257*1,"0")+IFERROR(V261*1,"0")+IFERROR(V262*1,"0")</f>
        <v>75.600000000000009</v>
      </c>
      <c r="L473" s="47">
        <f>IFERROR(V267*1,"0")+IFERROR(V268*1,"0")+IFERROR(V272*1,"0")+IFERROR(V273*1,"0")+IFERROR(V274*1,"0")+IFERROR(V278*1,"0")+IFERROR(V282*1,"0")</f>
        <v>1307.04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6757.2000000000007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84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472.8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18.900000000000002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684</v>
      </c>
      <c r="R473" s="47">
        <f>IFERROR(V443*1,"0")+IFERROR(V444*1,"0")+IFERROR(V448*1,"0")+IFERROR(V449*1,"0")+IFERROR(V453*1,"0")+IFERROR(V454*1,"0")+IFERROR(V458*1,"0")+IFERROR(V459*1,"0")+IFERROR(V460*1,"0")</f>
        <v>458.34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2023-08-25T11:14:48Z</dcterms:modified>
</cp:coreProperties>
</file>