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1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<sst xmlns="http://schemas.openxmlformats.org/spreadsheetml/2006/main" count="786" uniqueCount="328">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</sst>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22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/>
      <c r="I5" s="168"/>
      <c r="J5" s="168"/>
      <c r="K5" s="166"/>
      <c r="M5" s="25" t="s">
        <v>10</v>
      </c>
      <c r="N5" s="169">
        <v>45170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14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Пятница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0.33333333333333331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250</v>
      </c>
      <c r="V30" s="154">
        <f>IFERROR(IF(U30="","",U30),"")</f>
        <v>250</v>
      </c>
      <c r="W30" s="37">
        <f>IFERROR(IF(U30="","",U30*0.00936),"")</f>
        <v>2.34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250</v>
      </c>
      <c r="V32" s="155">
        <f>IFERROR(SUM(V28:V31),"0")</f>
        <v>250</v>
      </c>
      <c r="W32" s="155">
        <f>IFERROR(IF(W28="",0,W28),"0")+IFERROR(IF(W29="",0,W29),"0")+IFERROR(IF(W30="",0,W30),"0")+IFERROR(IF(W31="",0,W31),"0")</f>
        <v>2.34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375</v>
      </c>
      <c r="V33" s="155">
        <f>IFERROR(SUMPRODUCT(V28:V31*H28:H31),"0")</f>
        <v>375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45</v>
      </c>
      <c r="V39" s="154">
        <f>IFERROR(IF(U39="","",U39),"")</f>
        <v>45</v>
      </c>
      <c r="W39" s="37">
        <f>IFERROR(IF(U39="","",U39*0.0155),"")</f>
        <v>0.69750000000000001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45</v>
      </c>
      <c r="V40" s="155">
        <f>IFERROR(SUM(V36:V39),"0")</f>
        <v>45</v>
      </c>
      <c r="W40" s="155">
        <f>IFERROR(IF(W36="",0,W36),"0")+IFERROR(IF(W37="",0,W37),"0")+IFERROR(IF(W38="",0,W38),"0")+IFERROR(IF(W39="",0,W39),"0")</f>
        <v>0.69750000000000001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270</v>
      </c>
      <c r="V41" s="155">
        <f>IFERROR(SUMPRODUCT(V36:V39*H36:H39),"0")</f>
        <v>270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10</v>
      </c>
      <c r="V45" s="154">
        <f>IFERROR(IF(U45="","",U45),"")</f>
        <v>10</v>
      </c>
      <c r="W45" s="37">
        <f>IFERROR(IF(U45="","",U45*0.0095),"")</f>
        <v>9.5000000000000001E-2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10</v>
      </c>
      <c r="V46" s="155">
        <f>IFERROR(SUM(V44:V45),"0")</f>
        <v>10</v>
      </c>
      <c r="W46" s="155">
        <f>IFERROR(IF(W44="",0,W44),"0")+IFERROR(IF(W45="",0,W45),"0")</f>
        <v>9.5000000000000001E-2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12</v>
      </c>
      <c r="V47" s="155">
        <f>IFERROR(SUMPRODUCT(V44:V45*H44:H45),"0")</f>
        <v>12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5</v>
      </c>
      <c r="V50" s="154">
        <f t="shared" ref="V50:V55" si="0">IFERROR(IF(U50="","",U50),"")</f>
        <v>5</v>
      </c>
      <c r="W50" s="37">
        <f t="shared" ref="W50:W55" si="1">IFERROR(IF(U50="","",U50*0.0155),"")</f>
        <v>7.7499999999999999E-2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30</v>
      </c>
      <c r="V52" s="154">
        <f t="shared" si="0"/>
        <v>30</v>
      </c>
      <c r="W52" s="37">
        <f t="shared" si="1"/>
        <v>0.46499999999999997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10</v>
      </c>
      <c r="V53" s="154">
        <f t="shared" si="0"/>
        <v>10</v>
      </c>
      <c r="W53" s="37">
        <f t="shared" si="1"/>
        <v>0.155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10</v>
      </c>
      <c r="V54" s="154">
        <f t="shared" si="0"/>
        <v>10</v>
      </c>
      <c r="W54" s="37">
        <f t="shared" si="1"/>
        <v>0.155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117</v>
      </c>
      <c r="V55" s="154">
        <f t="shared" si="0"/>
        <v>117</v>
      </c>
      <c r="W55" s="37">
        <f t="shared" si="1"/>
        <v>1.8134999999999999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172</v>
      </c>
      <c r="V56" s="155">
        <f>IFERROR(SUM(V50:V55),"0")</f>
        <v>172</v>
      </c>
      <c r="W56" s="155">
        <f>IFERROR(IF(W50="",0,W50),"0")+IFERROR(IF(W51="",0,W51),"0")+IFERROR(IF(W52="",0,W52),"0")+IFERROR(IF(W53="",0,W53),"0")+IFERROR(IF(W54="",0,W54),"0")+IFERROR(IF(W55="",0,W55),"0")</f>
        <v>2.6659999999999999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1224</v>
      </c>
      <c r="V57" s="155">
        <f>IFERROR(SUMPRODUCT(V50:V55*H50:H55),"0")</f>
        <v>1224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240</v>
      </c>
      <c r="V61" s="154">
        <f>IFERROR(IF(U61="","",U61),"")</f>
        <v>240</v>
      </c>
      <c r="W61" s="37">
        <f>IFERROR(IF(U61="","",U61*0.00855),"")</f>
        <v>2.052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240</v>
      </c>
      <c r="V62" s="155">
        <f>IFERROR(SUM(V60:V61),"0")</f>
        <v>240</v>
      </c>
      <c r="W62" s="155">
        <f>IFERROR(IF(W60="",0,W60),"0")+IFERROR(IF(W61="",0,W61),"0")</f>
        <v>2.052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1200</v>
      </c>
      <c r="V63" s="155">
        <f>IFERROR(SUMPRODUCT(V60:V61*H60:H61),"0")</f>
        <v>1200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10</v>
      </c>
      <c r="V71" s="154">
        <f>IFERROR(IF(U71="","",U71),"")</f>
        <v>10</v>
      </c>
      <c r="W71" s="37">
        <f>IFERROR(IF(U71="","",U71*0.01788),"")</f>
        <v>0.17880000000000001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10</v>
      </c>
      <c r="V73" s="155">
        <f>IFERROR(SUM(V71:V72),"0")</f>
        <v>10</v>
      </c>
      <c r="W73" s="155">
        <f>IFERROR(IF(W71="",0,W71),"0")+IFERROR(IF(W72="",0,W72),"0")</f>
        <v>0.17880000000000001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36</v>
      </c>
      <c r="V74" s="155">
        <f>IFERROR(SUMPRODUCT(V71:V72*H71:H72),"0")</f>
        <v>36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40</v>
      </c>
      <c r="V77" s="154">
        <f t="shared" ref="V77:V82" si="2">IFERROR(IF(U77="","",U77),"")</f>
        <v>40</v>
      </c>
      <c r="W77" s="37">
        <f t="shared" ref="W77:W82" si="3">IFERROR(IF(U77="","",U77*0.01788),"")</f>
        <v>0.71520000000000006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20</v>
      </c>
      <c r="V78" s="154">
        <f t="shared" si="2"/>
        <v>20</v>
      </c>
      <c r="W78" s="37">
        <f t="shared" si="3"/>
        <v>0.35760000000000003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301</v>
      </c>
      <c r="V79" s="154">
        <f t="shared" si="2"/>
        <v>301</v>
      </c>
      <c r="W79" s="37">
        <f t="shared" si="3"/>
        <v>5.3818799999999998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153</v>
      </c>
      <c r="V82" s="154">
        <f t="shared" si="2"/>
        <v>153</v>
      </c>
      <c r="W82" s="37">
        <f t="shared" si="3"/>
        <v>2.7356400000000001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514</v>
      </c>
      <c r="V83" s="155">
        <f>IFERROR(SUM(V77:V82),"0")</f>
        <v>514</v>
      </c>
      <c r="W83" s="155">
        <f>IFERROR(IF(W77="",0,W77),"0")+IFERROR(IF(W78="",0,W78),"0")+IFERROR(IF(W79="",0,W79),"0")+IFERROR(IF(W80="",0,W80),"0")+IFERROR(IF(W81="",0,W81),"0")+IFERROR(IF(W82="",0,W82),"0")</f>
        <v>9.1903199999999998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1874.4</v>
      </c>
      <c r="V84" s="155">
        <f>IFERROR(SUMPRODUCT(V77:V82*H77:H82),"0")</f>
        <v>1874.4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30</v>
      </c>
      <c r="V87" s="154">
        <f>IFERROR(IF(U87="","",U87),"")</f>
        <v>30</v>
      </c>
      <c r="W87" s="37">
        <f>IFERROR(IF(U87="","",U87*0.00936),"")</f>
        <v>0.28079999999999999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30</v>
      </c>
      <c r="V90" s="155">
        <f>IFERROR(SUM(V87:V89),"0")</f>
        <v>30</v>
      </c>
      <c r="W90" s="155">
        <f>IFERROR(IF(W87="",0,W87),"0")+IFERROR(IF(W88="",0,W88),"0")+IFERROR(IF(W89="",0,W89),"0")</f>
        <v>0.28079999999999999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64.800000000000011</v>
      </c>
      <c r="V91" s="155">
        <f>IFERROR(SUMPRODUCT(V87:V89*H87:H89),"0")</f>
        <v>64.800000000000011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15</v>
      </c>
      <c r="V94" s="154">
        <f>IFERROR(IF(U94="","",U94),"")</f>
        <v>15</v>
      </c>
      <c r="W94" s="37">
        <f>IFERROR(IF(U94="","",U94*0.0155),"")</f>
        <v>0.23249999999999998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35</v>
      </c>
      <c r="V95" s="154">
        <f>IFERROR(IF(U95="","",U95),"")</f>
        <v>35</v>
      </c>
      <c r="W95" s="37">
        <f>IFERROR(IF(U95="","",U95*0.0155),"")</f>
        <v>0.54249999999999998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30</v>
      </c>
      <c r="V96" s="154">
        <f>IFERROR(IF(U96="","",U96),"")</f>
        <v>30</v>
      </c>
      <c r="W96" s="37">
        <f>IFERROR(IF(U96="","",U96*0.0155),"")</f>
        <v>0.46499999999999997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175</v>
      </c>
      <c r="V97" s="154">
        <f>IFERROR(IF(U97="","",U97),"")</f>
        <v>175</v>
      </c>
      <c r="W97" s="37">
        <f>IFERROR(IF(U97="","",U97*0.0155),"")</f>
        <v>2.7124999999999999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255</v>
      </c>
      <c r="V98" s="155">
        <f>IFERROR(SUM(V94:V97),"0")</f>
        <v>255</v>
      </c>
      <c r="W98" s="155">
        <f>IFERROR(IF(W94="",0,W94),"0")+IFERROR(IF(W95="",0,W95),"0")+IFERROR(IF(W96="",0,W96),"0")+IFERROR(IF(W97="",0,W97),"0")</f>
        <v>3.9524999999999997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1821.6</v>
      </c>
      <c r="V99" s="155">
        <f>IFERROR(SUMPRODUCT(V94:V97*H94:H97),"0")</f>
        <v>1821.6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242</v>
      </c>
      <c r="V102" s="154">
        <f>IFERROR(IF(U102="","",U102),"")</f>
        <v>242</v>
      </c>
      <c r="W102" s="37">
        <f>IFERROR(IF(U102="","",U102*0.01788),"")</f>
        <v>4.3269599999999997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279</v>
      </c>
      <c r="V103" s="154">
        <f>IFERROR(IF(U103="","",U103),"")</f>
        <v>279</v>
      </c>
      <c r="W103" s="37">
        <f>IFERROR(IF(U103="","",U103*0.01788),"")</f>
        <v>4.9885200000000003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521</v>
      </c>
      <c r="V104" s="155">
        <f>IFERROR(SUM(V102:V103),"0")</f>
        <v>521</v>
      </c>
      <c r="W104" s="155">
        <f>IFERROR(IF(W102="",0,W102),"0")+IFERROR(IF(W103="",0,W103),"0")</f>
        <v>9.3154800000000009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1563</v>
      </c>
      <c r="V105" s="155">
        <f>IFERROR(SUMPRODUCT(V102:V103*H102:H103),"0")</f>
        <v>1563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144</v>
      </c>
      <c r="V108" s="154">
        <f>IFERROR(IF(U108="","",U108),"")</f>
        <v>144</v>
      </c>
      <c r="W108" s="37">
        <f>IFERROR(IF(U108="","",U108*0.01788),"")</f>
        <v>2.5747200000000001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144</v>
      </c>
      <c r="V109" s="155">
        <f>IFERROR(SUM(V108:V108),"0")</f>
        <v>144</v>
      </c>
      <c r="W109" s="155">
        <f>IFERROR(IF(W108="",0,W108),"0")</f>
        <v>2.5747200000000001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432</v>
      </c>
      <c r="V110" s="155">
        <f>IFERROR(SUMPRODUCT(V108:V108*H108:H108),"0")</f>
        <v>432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10</v>
      </c>
      <c r="V115" s="154">
        <f>IFERROR(IF(U115="","",U115),"")</f>
        <v>10</v>
      </c>
      <c r="W115" s="37">
        <f>IFERROR(IF(U115="","",U115*0.01788),"")</f>
        <v>0.17880000000000001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170</v>
      </c>
      <c r="V116" s="154">
        <f>IFERROR(IF(U116="","",U116),"")</f>
        <v>170</v>
      </c>
      <c r="W116" s="37">
        <f>IFERROR(IF(U116="","",U116*0.01788),"")</f>
        <v>3.0396000000000001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180</v>
      </c>
      <c r="V117" s="155">
        <f>IFERROR(SUM(V113:V116),"0")</f>
        <v>180</v>
      </c>
      <c r="W117" s="155">
        <f>IFERROR(IF(W113="",0,W113),"0")+IFERROR(IF(W114="",0,W114),"0")+IFERROR(IF(W115="",0,W115),"0")+IFERROR(IF(W116="",0,W116),"0")</f>
        <v>3.2183999999999999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540</v>
      </c>
      <c r="V118" s="155">
        <f>IFERROR(SUMPRODUCT(V113:V116*H113:H116),"0")</f>
        <v>540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28</v>
      </c>
      <c r="V138" s="154">
        <f>IFERROR(IF(U138="","",U138),"")</f>
        <v>28</v>
      </c>
      <c r="W138" s="37">
        <f>IFERROR(IF(U138="","",U138*0.00502),"")</f>
        <v>0.14056000000000002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28</v>
      </c>
      <c r="V139" s="155">
        <f>IFERROR(SUM(V138:V138),"0")</f>
        <v>28</v>
      </c>
      <c r="W139" s="155">
        <f>IFERROR(IF(W138="",0,W138),"0")</f>
        <v>0.14056000000000002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50.4</v>
      </c>
      <c r="V140" s="155">
        <f>IFERROR(SUMPRODUCT(V138:V138*H138:H138),"0")</f>
        <v>50.4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50</v>
      </c>
      <c r="V142" s="154">
        <f>IFERROR(IF(U142="","",U142),"")</f>
        <v>50</v>
      </c>
      <c r="W142" s="37">
        <f>IFERROR(IF(U142="","",U142*0.0155),"")</f>
        <v>0.77500000000000002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50</v>
      </c>
      <c r="V143" s="155">
        <f>IFERROR(SUM(V142:V142),"0")</f>
        <v>50</v>
      </c>
      <c r="W143" s="155">
        <f>IFERROR(IF(W142="",0,W142),"0")</f>
        <v>0.77500000000000002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300</v>
      </c>
      <c r="V144" s="155">
        <f>IFERROR(SUMPRODUCT(V142:V142*H142:H142),"0")</f>
        <v>300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22</v>
      </c>
      <c r="V146" s="154">
        <f>IFERROR(IF(U146="","",U146),"")</f>
        <v>22</v>
      </c>
      <c r="W146" s="37">
        <f>IFERROR(IF(U146="","",U146*0.00936),"")</f>
        <v>0.20591999999999999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130</v>
      </c>
      <c r="V148" s="154">
        <f>IFERROR(IF(U148="","",U148),"")</f>
        <v>130</v>
      </c>
      <c r="W148" s="37">
        <f>IFERROR(IF(U148="","",U148*0.0155),"")</f>
        <v>2.0150000000000001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27</v>
      </c>
      <c r="V149" s="154">
        <f>IFERROR(IF(U149="","",U149),"")</f>
        <v>27</v>
      </c>
      <c r="W149" s="37">
        <f>IFERROR(IF(U149="","",U149*0.00936),"")</f>
        <v>0.25272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179</v>
      </c>
      <c r="V150" s="155">
        <f>IFERROR(SUM(V146:V149),"0")</f>
        <v>179</v>
      </c>
      <c r="W150" s="155">
        <f>IFERROR(IF(W146="",0,W146),"0")+IFERROR(IF(W147="",0,W147),"0")+IFERROR(IF(W148="",0,W148),"0")+IFERROR(IF(W149="",0,W149),"0")</f>
        <v>2.4736400000000001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769.88</v>
      </c>
      <c r="V151" s="155">
        <f>IFERROR(SUMPRODUCT(V146:V149*H146:H149),"0")</f>
        <v>769.88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40</v>
      </c>
      <c r="V153" s="154">
        <f t="shared" ref="V153:V162" si="4">IFERROR(IF(U153="","",U153),"")</f>
        <v>40</v>
      </c>
      <c r="W153" s="37">
        <f t="shared" ref="W153:W158" si="5">IFERROR(IF(U153="","",U153*0.00936),"")</f>
        <v>0.37440000000000001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65</v>
      </c>
      <c r="V155" s="154">
        <f t="shared" si="4"/>
        <v>65</v>
      </c>
      <c r="W155" s="37">
        <f t="shared" si="5"/>
        <v>0.60840000000000005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16</v>
      </c>
      <c r="V156" s="154">
        <f t="shared" si="4"/>
        <v>16</v>
      </c>
      <c r="W156" s="37">
        <f t="shared" si="5"/>
        <v>0.14976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34</v>
      </c>
      <c r="V157" s="154">
        <f t="shared" si="4"/>
        <v>34</v>
      </c>
      <c r="W157" s="37">
        <f t="shared" si="5"/>
        <v>0.31824000000000002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100</v>
      </c>
      <c r="V158" s="154">
        <f t="shared" si="4"/>
        <v>100</v>
      </c>
      <c r="W158" s="37">
        <f t="shared" si="5"/>
        <v>0.93600000000000005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18</v>
      </c>
      <c r="V159" s="154">
        <f t="shared" si="4"/>
        <v>18</v>
      </c>
      <c r="W159" s="37">
        <f>IFERROR(IF(U159="","",U159*0.0155),"")</f>
        <v>0.27900000000000003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17</v>
      </c>
      <c r="V162" s="154">
        <f t="shared" si="4"/>
        <v>17</v>
      </c>
      <c r="W162" s="37">
        <f>IFERROR(IF(U162="","",U162*0.00936),"")</f>
        <v>0.15912000000000001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290</v>
      </c>
      <c r="V163" s="155">
        <f>IFERROR(SUM(V153:V162),"0")</f>
        <v>290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2.8249200000000005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1065.5</v>
      </c>
      <c r="V164" s="155">
        <f>IFERROR(SUMPRODUCT(V153:V162*H153:H162),"0")</f>
        <v>1065.5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16</v>
      </c>
      <c r="V173" s="154">
        <f>IFERROR(IF(U173="","",U173),"")</f>
        <v>16</v>
      </c>
      <c r="W173" s="37">
        <f>IFERROR(IF(U173="","",U173*0.00866),"")</f>
        <v>0.13855999999999999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40</v>
      </c>
      <c r="V174" s="154">
        <f>IFERROR(IF(U174="","",U174),"")</f>
        <v>40</v>
      </c>
      <c r="W174" s="37">
        <f>IFERROR(IF(U174="","",U174*0.00866),"")</f>
        <v>0.34639999999999999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56</v>
      </c>
      <c r="V176" s="155">
        <f>IFERROR(SUM(V172:V175),"0")</f>
        <v>56</v>
      </c>
      <c r="W176" s="155">
        <f>IFERROR(IF(W172="",0,W172),"0")+IFERROR(IF(W173="",0,W173),"0")+IFERROR(IF(W174="",0,W174),"0")+IFERROR(IF(W175="",0,W175),"0")</f>
        <v>0.48495999999999995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280</v>
      </c>
      <c r="V177" s="155">
        <f>IFERROR(SUMPRODUCT(V172:V175*H172:H175),"0")</f>
        <v>280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60</v>
      </c>
      <c r="V186" s="154">
        <f>IFERROR(IF(U186="","",U186),"")</f>
        <v>60</v>
      </c>
      <c r="W186" s="37">
        <f>IFERROR(IF(U186="","",U186*0.01788),"")</f>
        <v>1.0728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60</v>
      </c>
      <c r="V187" s="154">
        <f>IFERROR(IF(U187="","",U187),"")</f>
        <v>60</v>
      </c>
      <c r="W187" s="37">
        <f>IFERROR(IF(U187="","",U187*0.01788),"")</f>
        <v>1.0728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120</v>
      </c>
      <c r="V188" s="155">
        <f>IFERROR(SUM(V186:V187),"0")</f>
        <v>120</v>
      </c>
      <c r="W188" s="155">
        <f>IFERROR(IF(W186="",0,W186),"0")+IFERROR(IF(W187="",0,W187),"0")</f>
        <v>2.1456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360</v>
      </c>
      <c r="V189" s="155">
        <f>IFERROR(SUMPRODUCT(V186:V187*H186:H187),"0")</f>
        <v>360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140</v>
      </c>
      <c r="V203" s="154">
        <f>IFERROR(IF(U203="","",U203),"")</f>
        <v>140</v>
      </c>
      <c r="W203" s="37">
        <f>IFERROR(IF(U203="","",U203*0.0155),"")</f>
        <v>2.17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140</v>
      </c>
      <c r="V205" s="155">
        <f>IFERROR(SUM(V203:V204),"0")</f>
        <v>140</v>
      </c>
      <c r="W205" s="155">
        <f>IFERROR(IF(W203="",0,W203),"0")+IFERROR(IF(W204="",0,W204),"0")</f>
        <v>2.17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588</v>
      </c>
      <c r="V206" s="155">
        <f>IFERROR(SUMPRODUCT(V203:V204*H203:H204),"0")</f>
        <v>588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85</v>
      </c>
      <c r="V223" s="154">
        <f>IFERROR(IF(U223="","",U223),"")</f>
        <v>85</v>
      </c>
      <c r="W223" s="37">
        <f>IFERROR(IF(U223="","",U223*0.0155),"")</f>
        <v>1.3174999999999999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85</v>
      </c>
      <c r="V224" s="155">
        <f>IFERROR(SUM(V222:V223),"0")</f>
        <v>85</v>
      </c>
      <c r="W224" s="155">
        <f>IFERROR(IF(W222="",0,W222),"0")+IFERROR(IF(W223="",0,W223),"0")</f>
        <v>1.3174999999999999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612</v>
      </c>
      <c r="V225" s="155">
        <f>IFERROR(SUMPRODUCT(V222:V223*H222:H223),"0")</f>
        <v>612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40</v>
      </c>
      <c r="V235" s="154">
        <f>IFERROR(IF(U235="","",U235),"")</f>
        <v>40</v>
      </c>
      <c r="W235" s="37">
        <f>IFERROR(IF(U235="","",U235*0.0155),"")</f>
        <v>0.62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40</v>
      </c>
      <c r="V236" s="155">
        <f>IFERROR(SUM(V235:V235),"0")</f>
        <v>40</v>
      </c>
      <c r="W236" s="155">
        <f>IFERROR(IF(W235="",0,W235),"0")</f>
        <v>0.62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200</v>
      </c>
      <c r="V237" s="155">
        <f>IFERROR(SUMPRODUCT(V235:V235*H235:H235),"0")</f>
        <v>200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13638.579999999998</v>
      </c>
      <c r="V243" s="155">
        <f>IFERROR(V24+V33+V41+V47+V57+V63+V68+V74+V84+V91+V99+V105+V110+V118+V123+V129+V134+V140+V144+V151+V164+V169+V177+V182+V189+V194+V199+V206+V214+V219+V225+V231+V237+V242,"0")</f>
        <v>13638.579999999998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15135.383599999999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15135.383599999999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40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40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16135.383599999999</v>
      </c>
      <c r="V246" s="155">
        <f>GrossWeightTotalR+PalletQtyTotalR*25</f>
        <v>16135.383599999999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3359</v>
      </c>
      <c r="V247" s="155">
        <f>IFERROR(V23+V32+V40+V46+V56+V62+V67+V73+V83+V90+V98+V104+V109+V117+V122+V128+V133+V139+V143+V150+V163+V168+V176+V181+V188+V193+V198+V205+V213+V218+V224+V230+V236+V241,"0")</f>
        <v>3359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49.513700000000007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375</v>
      </c>
      <c r="D253" s="47">
        <f>IFERROR(U36*H36,"0")+IFERROR(U37*H37,"0")+IFERROR(U38*H38,"0")+IFERROR(U39*H39,"0")</f>
        <v>270</v>
      </c>
      <c r="E253" s="47">
        <f>IFERROR(U44*H44,"0")+IFERROR(U45*H45,"0")</f>
        <v>12</v>
      </c>
      <c r="F253" s="47">
        <f>IFERROR(U50*H50,"0")+IFERROR(U51*H51,"0")+IFERROR(U52*H52,"0")+IFERROR(U53*H53,"0")+IFERROR(U54*H54,"0")+IFERROR(U55*H55,"0")</f>
        <v>1224</v>
      </c>
      <c r="G253" s="47">
        <f>IFERROR(U60*H60,"0")+IFERROR(U61*H61,"0")</f>
        <v>1200</v>
      </c>
      <c r="H253" s="47">
        <f>IFERROR(U66*H66,"0")</f>
        <v>0</v>
      </c>
      <c r="I253" s="47">
        <f>IFERROR(U71*H71,"0")+IFERROR(U72*H72,"0")</f>
        <v>36</v>
      </c>
      <c r="J253" s="47">
        <f>IFERROR(U77*H77,"0")+IFERROR(U78*H78,"0")+IFERROR(U79*H79,"0")+IFERROR(U80*H80,"0")+IFERROR(U81*H81,"0")+IFERROR(U82*H82,"0")</f>
        <v>1874.4</v>
      </c>
      <c r="K253" s="47">
        <f>IFERROR(U87*H87,"0")+IFERROR(U88*H88,"0")+IFERROR(U89*H89,"0")</f>
        <v>64.800000000000011</v>
      </c>
      <c r="L253" s="47">
        <f>IFERROR(U94*H94,"0")+IFERROR(U95*H95,"0")+IFERROR(U96*H96,"0")+IFERROR(U97*H97,"0")</f>
        <v>1821.6</v>
      </c>
      <c r="M253" s="47">
        <f>IFERROR(U102*H102,"0")+IFERROR(U103*H103,"0")</f>
        <v>1563</v>
      </c>
      <c r="N253" s="47">
        <f>IFERROR(U108*H108,"0")</f>
        <v>432</v>
      </c>
      <c r="O253" s="47">
        <f>IFERROR(U113*H113,"0")+IFERROR(U114*H114,"0")+IFERROR(U115*H115,"0")+IFERROR(U116*H116,"0")</f>
        <v>540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2185.7799999999997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280</v>
      </c>
      <c r="V253" s="47">
        <f>IFERROR(U186*H186,"0")+IFERROR(U187*H187,"0")</f>
        <v>360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588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612</v>
      </c>
      <c r="AC253" s="47">
        <f>IFERROR(U229*H229,"0")</f>
        <v>0</v>
      </c>
      <c r="AD253" s="47">
        <f>IFERROR(U235*H235,"0")</f>
        <v>200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2023-08-30T09:12:35Z</dcterms:modified>
</cp:coreProperties>
</file>