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C473" i="1" l="1"/>
  <c r="U465" i="1"/>
  <c r="U464" i="1"/>
  <c r="U466" i="1" s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W433" i="1" s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W377" i="1" s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N473" i="1" s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W269" i="1" s="1"/>
  <c r="V267" i="1"/>
  <c r="L473" i="1" s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V164" i="1" s="1"/>
  <c r="M160" i="1"/>
  <c r="U158" i="1"/>
  <c r="U157" i="1"/>
  <c r="W156" i="1"/>
  <c r="V156" i="1"/>
  <c r="M156" i="1"/>
  <c r="V155" i="1"/>
  <c r="U153" i="1"/>
  <c r="U152" i="1"/>
  <c r="W151" i="1"/>
  <c r="V151" i="1"/>
  <c r="M151" i="1"/>
  <c r="V150" i="1"/>
  <c r="V152" i="1" s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M138" i="1"/>
  <c r="U135" i="1"/>
  <c r="V134" i="1"/>
  <c r="U134" i="1"/>
  <c r="V133" i="1"/>
  <c r="W133" i="1" s="1"/>
  <c r="M133" i="1"/>
  <c r="V132" i="1"/>
  <c r="W132" i="1" s="1"/>
  <c r="M132" i="1"/>
  <c r="W131" i="1"/>
  <c r="W134" i="1" s="1"/>
  <c r="V131" i="1"/>
  <c r="V135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V112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W111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V90" i="1" s="1"/>
  <c r="W83" i="1"/>
  <c r="V83" i="1"/>
  <c r="V89" i="1" s="1"/>
  <c r="M83" i="1"/>
  <c r="U81" i="1"/>
  <c r="U80" i="1"/>
  <c r="W79" i="1"/>
  <c r="V79" i="1"/>
  <c r="M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63" i="1" s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V23" i="1"/>
  <c r="U23" i="1"/>
  <c r="U467" i="1" s="1"/>
  <c r="V22" i="1"/>
  <c r="W22" i="1" s="1"/>
  <c r="W23" i="1" s="1"/>
  <c r="M22" i="1"/>
  <c r="H10" i="1"/>
  <c r="A9" i="1"/>
  <c r="H9" i="1" s="1"/>
  <c r="D7" i="1"/>
  <c r="N6" i="1"/>
  <c r="M2" i="1"/>
  <c r="J9" i="1" l="1"/>
  <c r="W80" i="1"/>
  <c r="W118" i="1"/>
  <c r="V119" i="1"/>
  <c r="V158" i="1"/>
  <c r="W155" i="1"/>
  <c r="W157" i="1" s="1"/>
  <c r="V165" i="1"/>
  <c r="V190" i="1"/>
  <c r="W187" i="1"/>
  <c r="W189" i="1" s="1"/>
  <c r="A10" i="1"/>
  <c r="W35" i="1"/>
  <c r="W37" i="1" s="1"/>
  <c r="V60" i="1"/>
  <c r="V81" i="1"/>
  <c r="V111" i="1"/>
  <c r="V118" i="1"/>
  <c r="V127" i="1"/>
  <c r="V146" i="1"/>
  <c r="H473" i="1"/>
  <c r="W150" i="1"/>
  <c r="W152" i="1" s="1"/>
  <c r="V157" i="1"/>
  <c r="V258" i="1"/>
  <c r="V263" i="1"/>
  <c r="V264" i="1"/>
  <c r="W261" i="1"/>
  <c r="W263" i="1" s="1"/>
  <c r="V301" i="1"/>
  <c r="V302" i="1"/>
  <c r="W299" i="1"/>
  <c r="W301" i="1" s="1"/>
  <c r="V381" i="1"/>
  <c r="V382" i="1"/>
  <c r="W380" i="1"/>
  <c r="W381" i="1" s="1"/>
  <c r="V397" i="1"/>
  <c r="V401" i="1"/>
  <c r="V402" i="1"/>
  <c r="W400" i="1"/>
  <c r="W401" i="1" s="1"/>
  <c r="G473" i="1"/>
  <c r="F9" i="1"/>
  <c r="W26" i="1"/>
  <c r="W32" i="1" s="1"/>
  <c r="V37" i="1"/>
  <c r="V467" i="1" s="1"/>
  <c r="V80" i="1"/>
  <c r="W84" i="1"/>
  <c r="W89" i="1" s="1"/>
  <c r="V102" i="1"/>
  <c r="F473" i="1"/>
  <c r="V126" i="1"/>
  <c r="W138" i="1"/>
  <c r="W146" i="1" s="1"/>
  <c r="V147" i="1"/>
  <c r="W167" i="1"/>
  <c r="W184" i="1" s="1"/>
  <c r="V184" i="1"/>
  <c r="V185" i="1"/>
  <c r="V242" i="1"/>
  <c r="W240" i="1"/>
  <c r="W241" i="1" s="1"/>
  <c r="V279" i="1"/>
  <c r="V280" i="1"/>
  <c r="W278" i="1"/>
  <c r="W279" i="1" s="1"/>
  <c r="V326" i="1"/>
  <c r="V327" i="1"/>
  <c r="W324" i="1"/>
  <c r="W326" i="1" s="1"/>
  <c r="V337" i="1"/>
  <c r="V338" i="1"/>
  <c r="W336" i="1"/>
  <c r="W337" i="1" s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K473" i="1"/>
  <c r="I473" i="1"/>
  <c r="V153" i="1"/>
  <c r="V228" i="1"/>
  <c r="V229" i="1"/>
  <c r="W222" i="1"/>
  <c r="W228" i="1" s="1"/>
  <c r="V296" i="1"/>
  <c r="M473" i="1"/>
  <c r="V297" i="1"/>
  <c r="W288" i="1"/>
  <c r="W296" i="1" s="1"/>
  <c r="V424" i="1"/>
  <c r="V425" i="1"/>
  <c r="W422" i="1"/>
  <c r="W424" i="1" s="1"/>
  <c r="B473" i="1"/>
  <c r="V464" i="1"/>
  <c r="V465" i="1"/>
  <c r="W92" i="1"/>
  <c r="W101" i="1" s="1"/>
  <c r="V189" i="1"/>
  <c r="F10" i="1"/>
  <c r="V33" i="1"/>
  <c r="D473" i="1"/>
  <c r="V59" i="1"/>
  <c r="V24" i="1"/>
  <c r="W56" i="1"/>
  <c r="W59" i="1" s="1"/>
  <c r="E473" i="1"/>
  <c r="W122" i="1"/>
  <c r="W126" i="1" s="1"/>
  <c r="V208" i="1"/>
  <c r="W194" i="1"/>
  <c r="W208" i="1" s="1"/>
  <c r="V247" i="1"/>
  <c r="W244" i="1"/>
  <c r="W247" i="1" s="1"/>
  <c r="V248" i="1"/>
  <c r="V283" i="1"/>
  <c r="V284" i="1"/>
  <c r="W282" i="1"/>
  <c r="W283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0" i="1"/>
  <c r="V368" i="1"/>
  <c r="V434" i="1"/>
  <c r="V438" i="1"/>
  <c r="V220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W468" i="1" l="1"/>
  <c r="V466" i="1"/>
  <c r="V463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<sst xmlns="http://schemas.openxmlformats.org/spreadsheetml/2006/main" count="1699" uniqueCount="652">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</sst>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45171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0.5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46.296296296296291</v>
      </c>
      <c r="V52" s="308">
        <f>IFERROR(V50/H50,"0")+IFERROR(V51/H51,"0")</f>
        <v>47</v>
      </c>
      <c r="W52" s="308">
        <f>IFERROR(IF(W50="",0,W50),"0")+IFERROR(IF(W51="",0,W51),"0")</f>
        <v>1.0222499999999999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500</v>
      </c>
      <c r="V53" s="308">
        <f>IFERROR(SUM(V50:V51),"0")</f>
        <v>507.6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1500</v>
      </c>
      <c r="V56" s="307">
        <f>IFERROR(IF(U56="",0,CEILING((U56/$H56),1)*$H56),"")</f>
        <v>1501.2</v>
      </c>
      <c r="W56" s="37">
        <f>IFERROR(IF(V56=0,"",ROUNDUP(V56/H56,0)*0.02175),"")</f>
        <v>3.02325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138.88888888888889</v>
      </c>
      <c r="V59" s="308">
        <f>IFERROR(V56/H56,"0")+IFERROR(V57/H57,"0")+IFERROR(V58/H58,"0")</f>
        <v>139</v>
      </c>
      <c r="W59" s="308">
        <f>IFERROR(IF(W56="",0,W56),"0")+IFERROR(IF(W57="",0,W57),"0")+IFERROR(IF(W58="",0,W58),"0")</f>
        <v>3.02325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1500</v>
      </c>
      <c r="V60" s="308">
        <f>IFERROR(SUM(V56:V58),"0")</f>
        <v>1501.2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500</v>
      </c>
      <c r="V64" s="307">
        <f t="shared" si="2"/>
        <v>507.6</v>
      </c>
      <c r="W64" s="37">
        <f>IFERROR(IF(V64=0,"",ROUNDUP(V64/H64,0)*0.02175),"")</f>
        <v>1.0222499999999999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500</v>
      </c>
      <c r="V66" s="307">
        <f t="shared" si="2"/>
        <v>507.6</v>
      </c>
      <c r="W66" s="37">
        <f>IFERROR(IF(V66=0,"",ROUNDUP(V66/H66,0)*0.02175),"")</f>
        <v>1.0222499999999999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500</v>
      </c>
      <c r="V67" s="307">
        <f t="shared" si="2"/>
        <v>507.6</v>
      </c>
      <c r="W67" s="37">
        <f>IFERROR(IF(V67=0,"",ROUNDUP(V67/H67,0)*0.02175),"")</f>
        <v>1.0222499999999999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138.88888888888886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141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3.0667499999999999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1500</v>
      </c>
      <c r="V81" s="308">
        <f>IFERROR(SUM(V63:V79),"0")</f>
        <v>1522.8000000000002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500</v>
      </c>
      <c r="V85" s="307">
        <f t="shared" si="4"/>
        <v>507.6</v>
      </c>
      <c r="W85" s="37">
        <f>IFERROR(IF(V85=0,"",ROUNDUP(V85/H85,0)*0.02175),"")</f>
        <v>1.0222499999999999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46.296296296296291</v>
      </c>
      <c r="V89" s="308">
        <f>IFERROR(V83/H83,"0")+IFERROR(V84/H84,"0")+IFERROR(V85/H85,"0")+IFERROR(V86/H86,"0")+IFERROR(V87/H87,"0")+IFERROR(V88/H88,"0")</f>
        <v>47</v>
      </c>
      <c r="W89" s="308">
        <f>IFERROR(IF(W83="",0,W83),"0")+IFERROR(IF(W84="",0,W84),"0")+IFERROR(IF(W85="",0,W85),"0")+IFERROR(IF(W86="",0,W86),"0")+IFERROR(IF(W87="",0,W87),"0")+IFERROR(IF(W88="",0,W88),"0")</f>
        <v>1.0222499999999999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500</v>
      </c>
      <c r="V90" s="308">
        <f>IFERROR(SUM(V83:V88),"0")</f>
        <v>507.6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600</v>
      </c>
      <c r="V173" s="307">
        <f t="shared" si="8"/>
        <v>600</v>
      </c>
      <c r="W173" s="37">
        <f>IFERROR(IF(V173=0,"",ROUNDUP(V173/H173,0)*0.00753),"")</f>
        <v>1.8825000000000001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600</v>
      </c>
      <c r="V175" s="307">
        <f t="shared" si="8"/>
        <v>600</v>
      </c>
      <c r="W175" s="37">
        <f>IFERROR(IF(V175=0,"",ROUNDUP(V175/H175,0)*0.00753),"")</f>
        <v>1.8825000000000001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200</v>
      </c>
      <c r="V177" s="307">
        <f t="shared" si="8"/>
        <v>201.6</v>
      </c>
      <c r="W177" s="37">
        <f t="shared" ref="W177:W183" si="9">IFERROR(IF(V177=0,"",ROUNDUP(V177/H177,0)*0.00753),"")</f>
        <v>0.63251999999999997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560</v>
      </c>
      <c r="V179" s="307">
        <f t="shared" si="8"/>
        <v>561.6</v>
      </c>
      <c r="W179" s="37">
        <f t="shared" si="9"/>
        <v>1.7620200000000001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200</v>
      </c>
      <c r="V180" s="307">
        <f t="shared" si="8"/>
        <v>201.6</v>
      </c>
      <c r="W180" s="37">
        <f t="shared" si="9"/>
        <v>0.63251999999999997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200</v>
      </c>
      <c r="V183" s="307">
        <f t="shared" si="8"/>
        <v>201.6</v>
      </c>
      <c r="W183" s="37">
        <f t="shared" si="9"/>
        <v>0.63251999999999997</v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983.33333333333348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986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7.4245799999999988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2360</v>
      </c>
      <c r="V185" s="308">
        <f>IFERROR(SUM(V167:V183),"0")</f>
        <v>2366.3999999999996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200</v>
      </c>
      <c r="V188" s="307">
        <f>IFERROR(IF(U188="",0,CEILING((U188/$H188),1)*$H188),"")</f>
        <v>201.6</v>
      </c>
      <c r="W188" s="37">
        <f>IFERROR(IF(V188=0,"",ROUNDUP(V188/H188,0)*0.00753),"")</f>
        <v>0.63251999999999997</v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83.333333333333343</v>
      </c>
      <c r="V189" s="308">
        <f>IFERROR(V187/H187,"0")+IFERROR(V188/H188,"0")</f>
        <v>84</v>
      </c>
      <c r="W189" s="308">
        <f>IFERROR(IF(W187="",0,W187),"0")+IFERROR(IF(W188="",0,W188),"0")</f>
        <v>0.63251999999999997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200</v>
      </c>
      <c r="V190" s="308">
        <f>IFERROR(SUM(V187:V188),"0")</f>
        <v>201.6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630</v>
      </c>
      <c r="V273" s="307">
        <f>IFERROR(IF(U273="",0,CEILING((U273/$H273),1)*$H273),"")</f>
        <v>630</v>
      </c>
      <c r="W273" s="37">
        <f>IFERROR(IF(V273=0,"",ROUNDUP(V273/H273,0)*0.00753),"")</f>
        <v>1.8825000000000001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250</v>
      </c>
      <c r="V275" s="308">
        <f>IFERROR(V272/H272,"0")+IFERROR(V273/H273,"0")+IFERROR(V274/H274,"0")</f>
        <v>250</v>
      </c>
      <c r="W275" s="308">
        <f>IFERROR(IF(W272="",0,W272),"0")+IFERROR(IF(W273="",0,W273),"0")+IFERROR(IF(W274="",0,W274),"0")</f>
        <v>1.8825000000000001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630</v>
      </c>
      <c r="V276" s="308">
        <f>IFERROR(SUM(V272:V274),"0")</f>
        <v>630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0</v>
      </c>
      <c r="V296" s="308">
        <f>IFERROR(V288/H288,"0")+IFERROR(V289/H289,"0")+IFERROR(V290/H290,"0")+IFERROR(V291/H291,"0")+IFERROR(V292/H292,"0")+IFERROR(V293/H293,"0")+IFERROR(V294/H294,"0")+IFERROR(V295/H295,"0")</f>
        <v>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0</v>
      </c>
      <c r="V297" s="308">
        <f>IFERROR(SUM(V288:V295),"0")</f>
        <v>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2400</v>
      </c>
      <c r="V411" s="307">
        <f t="shared" si="18"/>
        <v>2402.4</v>
      </c>
      <c r="W411" s="37">
        <f>IFERROR(IF(V411=0,"",ROUNDUP(V411/H411,0)*0.01196),"")</f>
        <v>5.4417999999999997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1500</v>
      </c>
      <c r="V413" s="307">
        <f t="shared" si="18"/>
        <v>1504.8000000000002</v>
      </c>
      <c r="W413" s="37">
        <f>IFERROR(IF(V413=0,"",ROUNDUP(V413/H413,0)*0.01196),"")</f>
        <v>3.4085999999999999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738.63636363636351</v>
      </c>
      <c r="V419" s="308">
        <f>IFERROR(V410/H410,"0")+IFERROR(V411/H411,"0")+IFERROR(V412/H412,"0")+IFERROR(V413/H413,"0")+IFERROR(V414/H414,"0")+IFERROR(V415/H415,"0")+IFERROR(V416/H416,"0")+IFERROR(V417/H417,"0")+IFERROR(V418/H418,"0")</f>
        <v>740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8.8504000000000005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3900</v>
      </c>
      <c r="V420" s="308">
        <f>IFERROR(SUM(V410:V418),"0")</f>
        <v>3907.2000000000003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1500</v>
      </c>
      <c r="V422" s="307">
        <f>IFERROR(IF(U422="",0,CEILING((U422/$H422),1)*$H422),"")</f>
        <v>1504.8000000000002</v>
      </c>
      <c r="W422" s="37">
        <f>IFERROR(IF(V422=0,"",ROUNDUP(V422/H422,0)*0.01196),"")</f>
        <v>3.4085999999999999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284.09090909090907</v>
      </c>
      <c r="V424" s="308">
        <f>IFERROR(V422/H422,"0")+IFERROR(V423/H423,"0")</f>
        <v>285</v>
      </c>
      <c r="W424" s="308">
        <f>IFERROR(IF(W422="",0,W422),"0")+IFERROR(IF(W423="",0,W423),"0")</f>
        <v>3.4085999999999999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1500</v>
      </c>
      <c r="V425" s="308">
        <f>IFERROR(SUM(V422:V423),"0")</f>
        <v>1504.8000000000002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1000</v>
      </c>
      <c r="V427" s="307">
        <f t="shared" ref="V427:V432" si="19">IFERROR(IF(U427="",0,CEILING((U427/$H427),1)*$H427),"")</f>
        <v>1003.2</v>
      </c>
      <c r="W427" s="37">
        <f>IFERROR(IF(V427=0,"",ROUNDUP(V427/H427,0)*0.01196),"")</f>
        <v>2.2724000000000002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1200</v>
      </c>
      <c r="V428" s="307">
        <f t="shared" si="19"/>
        <v>1203.8400000000001</v>
      </c>
      <c r="W428" s="37">
        <f>IFERROR(IF(V428=0,"",ROUNDUP(V428/H428,0)*0.01196),"")</f>
        <v>2.72688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2000</v>
      </c>
      <c r="V429" s="307">
        <f t="shared" si="19"/>
        <v>2001.1200000000001</v>
      </c>
      <c r="W429" s="37">
        <f>IFERROR(IF(V429=0,"",ROUNDUP(V429/H429,0)*0.01196),"")</f>
        <v>4.5328400000000002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795.45454545454538</v>
      </c>
      <c r="V433" s="308">
        <f>IFERROR(V427/H427,"0")+IFERROR(V428/H428,"0")+IFERROR(V429/H429,"0")+IFERROR(V430/H430,"0")+IFERROR(V431/H431,"0")+IFERROR(V432/H432,"0")</f>
        <v>797</v>
      </c>
      <c r="W433" s="308">
        <f>IFERROR(IF(W427="",0,W427),"0")+IFERROR(IF(W428="",0,W428),"0")+IFERROR(IF(W429="",0,W429),"0")+IFERROR(IF(W430="",0,W430),"0")+IFERROR(IF(W431="",0,W431),"0")+IFERROR(IF(W432="",0,W432),"0")</f>
        <v>9.5321200000000008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4200</v>
      </c>
      <c r="V434" s="308">
        <f>IFERROR(SUM(V427:V432),"0")</f>
        <v>4208.16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500</v>
      </c>
      <c r="V444" s="307">
        <f>IFERROR(IF(U444="",0,CEILING((U444/$H444),1)*$H444),"")</f>
        <v>504</v>
      </c>
      <c r="W444" s="37">
        <f>IFERROR(IF(V444=0,"",ROUNDUP(V444/H444,0)*0.02175),"")</f>
        <v>0.91349999999999998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41.666666666666664</v>
      </c>
      <c r="V445" s="308">
        <f>IFERROR(V443/H443,"0")+IFERROR(V444/H444,"0")</f>
        <v>42</v>
      </c>
      <c r="W445" s="308">
        <f>IFERROR(IF(W443="",0,W443),"0")+IFERROR(IF(W444="",0,W444),"0")</f>
        <v>0.91349999999999998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500</v>
      </c>
      <c r="V446" s="308">
        <f>IFERROR(SUM(V443:V444),"0")</f>
        <v>504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17290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17361.36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18466.456565656568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18542.016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19316.456565656568</v>
      </c>
      <c r="V466" s="308">
        <f>GrossWeightTotalR+PalletQtyTotalR*25</f>
        <v>19392.016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3546.8855218855215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3558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40.77872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507.6</v>
      </c>
      <c r="D473" s="47">
        <f>IFERROR(V56*1,"0")+IFERROR(V57*1,"0")+IFERROR(V58*1,"0")</f>
        <v>1501.2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2030.4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2567.9999999999995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630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9620.16</v>
      </c>
      <c r="R473" s="47">
        <f>IFERROR(V443*1,"0")+IFERROR(V444*1,"0")+IFERROR(V448*1,"0")+IFERROR(V449*1,"0")+IFERROR(V453*1,"0")+IFERROR(V454*1,"0")+IFERROR(V458*1,"0")+IFERROR(V459*1,"0")+IFERROR(V460*1,"0")</f>
        <v>504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2023-08-30T10:48:49Z</dcterms:modified>
</cp:coreProperties>
</file>