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W460" i="1" s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M448" i="1"/>
  <c r="U446" i="1"/>
  <c r="V445" i="1"/>
  <c r="U445" i="1"/>
  <c r="V444" i="1"/>
  <c r="W444" i="1" s="1"/>
  <c r="M444" i="1"/>
  <c r="V443" i="1"/>
  <c r="R473" i="1" s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W394" i="1"/>
  <c r="V394" i="1"/>
  <c r="M394" i="1"/>
  <c r="W393" i="1"/>
  <c r="V393" i="1"/>
  <c r="V392" i="1"/>
  <c r="W392" i="1" s="1"/>
  <c r="M392" i="1"/>
  <c r="W391" i="1"/>
  <c r="V391" i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V376" i="1"/>
  <c r="W376" i="1" s="1"/>
  <c r="M376" i="1"/>
  <c r="W375" i="1"/>
  <c r="V375" i="1"/>
  <c r="M375" i="1"/>
  <c r="W374" i="1"/>
  <c r="W377" i="1" s="1"/>
  <c r="V374" i="1"/>
  <c r="V378" i="1" s="1"/>
  <c r="M374" i="1"/>
  <c r="V372" i="1"/>
  <c r="U372" i="1"/>
  <c r="U371" i="1"/>
  <c r="W370" i="1"/>
  <c r="W371" i="1" s="1"/>
  <c r="V370" i="1"/>
  <c r="V371" i="1" s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W363" i="1"/>
  <c r="V363" i="1"/>
  <c r="M363" i="1"/>
  <c r="U361" i="1"/>
  <c r="U360" i="1"/>
  <c r="W359" i="1"/>
  <c r="V359" i="1"/>
  <c r="V358" i="1"/>
  <c r="W358" i="1" s="1"/>
  <c r="M358" i="1"/>
  <c r="V357" i="1"/>
  <c r="W357" i="1" s="1"/>
  <c r="M357" i="1"/>
  <c r="W356" i="1"/>
  <c r="V356" i="1"/>
  <c r="M356" i="1"/>
  <c r="W355" i="1"/>
  <c r="V355" i="1"/>
  <c r="M355" i="1"/>
  <c r="V354" i="1"/>
  <c r="W354" i="1" s="1"/>
  <c r="M354" i="1"/>
  <c r="V353" i="1"/>
  <c r="W353" i="1" s="1"/>
  <c r="M353" i="1"/>
  <c r="W352" i="1"/>
  <c r="V352" i="1"/>
  <c r="M352" i="1"/>
  <c r="W351" i="1"/>
  <c r="V351" i="1"/>
  <c r="M351" i="1"/>
  <c r="V350" i="1"/>
  <c r="W350" i="1" s="1"/>
  <c r="M350" i="1"/>
  <c r="V349" i="1"/>
  <c r="W349" i="1" s="1"/>
  <c r="M349" i="1"/>
  <c r="W348" i="1"/>
  <c r="V348" i="1"/>
  <c r="M348" i="1"/>
  <c r="W347" i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V319" i="1"/>
  <c r="W319" i="1" s="1"/>
  <c r="M319" i="1"/>
  <c r="W318" i="1"/>
  <c r="V318" i="1"/>
  <c r="M318" i="1"/>
  <c r="W317" i="1"/>
  <c r="W321" i="1" s="1"/>
  <c r="V317" i="1"/>
  <c r="M317" i="1"/>
  <c r="V314" i="1"/>
  <c r="U314" i="1"/>
  <c r="U313" i="1"/>
  <c r="W312" i="1"/>
  <c r="W313" i="1" s="1"/>
  <c r="V312" i="1"/>
  <c r="V313" i="1" s="1"/>
  <c r="M312" i="1"/>
  <c r="V310" i="1"/>
  <c r="U310" i="1"/>
  <c r="U309" i="1"/>
  <c r="W308" i="1"/>
  <c r="W309" i="1" s="1"/>
  <c r="V308" i="1"/>
  <c r="V309" i="1" s="1"/>
  <c r="M308" i="1"/>
  <c r="V306" i="1"/>
  <c r="U306" i="1"/>
  <c r="U305" i="1"/>
  <c r="W304" i="1"/>
  <c r="W305" i="1" s="1"/>
  <c r="V304" i="1"/>
  <c r="V305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V294" i="1"/>
  <c r="W294" i="1" s="1"/>
  <c r="M294" i="1"/>
  <c r="W293" i="1"/>
  <c r="V293" i="1"/>
  <c r="V292" i="1"/>
  <c r="W292" i="1" s="1"/>
  <c r="M292" i="1"/>
  <c r="V291" i="1"/>
  <c r="W291" i="1" s="1"/>
  <c r="M291" i="1"/>
  <c r="W290" i="1"/>
  <c r="V290" i="1"/>
  <c r="M290" i="1"/>
  <c r="W289" i="1"/>
  <c r="V289" i="1"/>
  <c r="M289" i="1"/>
  <c r="W288" i="1"/>
  <c r="V288" i="1"/>
  <c r="M288" i="1"/>
  <c r="U284" i="1"/>
  <c r="U283" i="1"/>
  <c r="W282" i="1"/>
  <c r="W283" i="1" s="1"/>
  <c r="V282" i="1"/>
  <c r="M282" i="1"/>
  <c r="U280" i="1"/>
  <c r="W279" i="1"/>
  <c r="U279" i="1"/>
  <c r="W278" i="1"/>
  <c r="V278" i="1"/>
  <c r="M278" i="1"/>
  <c r="U276" i="1"/>
  <c r="U275" i="1"/>
  <c r="W274" i="1"/>
  <c r="V274" i="1"/>
  <c r="M274" i="1"/>
  <c r="V273" i="1"/>
  <c r="M273" i="1"/>
  <c r="W272" i="1"/>
  <c r="V272" i="1"/>
  <c r="V276" i="1" s="1"/>
  <c r="M272" i="1"/>
  <c r="V270" i="1"/>
  <c r="U270" i="1"/>
  <c r="V269" i="1"/>
  <c r="U269" i="1"/>
  <c r="W268" i="1"/>
  <c r="V268" i="1"/>
  <c r="M268" i="1"/>
  <c r="W267" i="1"/>
  <c r="W269" i="1" s="1"/>
  <c r="V267" i="1"/>
  <c r="L473" i="1" s="1"/>
  <c r="M267" i="1"/>
  <c r="V264" i="1"/>
  <c r="U264" i="1"/>
  <c r="U263" i="1"/>
  <c r="W262" i="1"/>
  <c r="V262" i="1"/>
  <c r="M262" i="1"/>
  <c r="W261" i="1"/>
  <c r="W263" i="1" s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W254" i="1"/>
  <c r="V254" i="1"/>
  <c r="M254" i="1"/>
  <c r="V253" i="1"/>
  <c r="W253" i="1" s="1"/>
  <c r="M253" i="1"/>
  <c r="V252" i="1"/>
  <c r="K473" i="1" s="1"/>
  <c r="M252" i="1"/>
  <c r="W251" i="1"/>
  <c r="V251" i="1"/>
  <c r="M251" i="1"/>
  <c r="U248" i="1"/>
  <c r="U247" i="1"/>
  <c r="W246" i="1"/>
  <c r="V246" i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V239" i="1"/>
  <c r="W239" i="1" s="1"/>
  <c r="W238" i="1"/>
  <c r="V238" i="1"/>
  <c r="U236" i="1"/>
  <c r="W235" i="1"/>
  <c r="U235" i="1"/>
  <c r="W234" i="1"/>
  <c r="V234" i="1"/>
  <c r="M234" i="1"/>
  <c r="V233" i="1"/>
  <c r="W233" i="1" s="1"/>
  <c r="M233" i="1"/>
  <c r="W232" i="1"/>
  <c r="V232" i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V225" i="1"/>
  <c r="W225" i="1" s="1"/>
  <c r="M225" i="1"/>
  <c r="W224" i="1"/>
  <c r="V224" i="1"/>
  <c r="M224" i="1"/>
  <c r="W223" i="1"/>
  <c r="V223" i="1"/>
  <c r="M223" i="1"/>
  <c r="W222" i="1"/>
  <c r="V222" i="1"/>
  <c r="V229" i="1" s="1"/>
  <c r="M222" i="1"/>
  <c r="U220" i="1"/>
  <c r="U219" i="1"/>
  <c r="W218" i="1"/>
  <c r="V218" i="1"/>
  <c r="M218" i="1"/>
  <c r="V217" i="1"/>
  <c r="W217" i="1" s="1"/>
  <c r="M217" i="1"/>
  <c r="W216" i="1"/>
  <c r="V216" i="1"/>
  <c r="M216" i="1"/>
  <c r="W215" i="1"/>
  <c r="W219" i="1" s="1"/>
  <c r="V215" i="1"/>
  <c r="M215" i="1"/>
  <c r="V213" i="1"/>
  <c r="U213" i="1"/>
  <c r="U212" i="1"/>
  <c r="W211" i="1"/>
  <c r="W212" i="1" s="1"/>
  <c r="V211" i="1"/>
  <c r="V212" i="1" s="1"/>
  <c r="M211" i="1"/>
  <c r="U209" i="1"/>
  <c r="U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W194" i="1"/>
  <c r="V194" i="1"/>
  <c r="M194" i="1"/>
  <c r="V193" i="1"/>
  <c r="V209" i="1" s="1"/>
  <c r="M193" i="1"/>
  <c r="U190" i="1"/>
  <c r="V189" i="1"/>
  <c r="U189" i="1"/>
  <c r="V188" i="1"/>
  <c r="W188" i="1" s="1"/>
  <c r="M188" i="1"/>
  <c r="W187" i="1"/>
  <c r="W189" i="1" s="1"/>
  <c r="V187" i="1"/>
  <c r="M187" i="1"/>
  <c r="U185" i="1"/>
  <c r="U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V185" i="1" s="1"/>
  <c r="M169" i="1"/>
  <c r="V168" i="1"/>
  <c r="W168" i="1" s="1"/>
  <c r="M168" i="1"/>
  <c r="W167" i="1"/>
  <c r="V167" i="1"/>
  <c r="M167" i="1"/>
  <c r="U165" i="1"/>
  <c r="V164" i="1"/>
  <c r="U164" i="1"/>
  <c r="W163" i="1"/>
  <c r="V163" i="1"/>
  <c r="M163" i="1"/>
  <c r="V162" i="1"/>
  <c r="W162" i="1" s="1"/>
  <c r="M162" i="1"/>
  <c r="W161" i="1"/>
  <c r="V161" i="1"/>
  <c r="M161" i="1"/>
  <c r="V160" i="1"/>
  <c r="W160" i="1" s="1"/>
  <c r="M160" i="1"/>
  <c r="U158" i="1"/>
  <c r="V157" i="1"/>
  <c r="U157" i="1"/>
  <c r="V156" i="1"/>
  <c r="W156" i="1" s="1"/>
  <c r="M156" i="1"/>
  <c r="W155" i="1"/>
  <c r="W157" i="1" s="1"/>
  <c r="V155" i="1"/>
  <c r="U153" i="1"/>
  <c r="U152" i="1"/>
  <c r="W151" i="1"/>
  <c r="V151" i="1"/>
  <c r="M151" i="1"/>
  <c r="V150" i="1"/>
  <c r="M150" i="1"/>
  <c r="U147" i="1"/>
  <c r="U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6" i="1" s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2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V37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241" i="1" l="1"/>
  <c r="W118" i="1"/>
  <c r="W126" i="1"/>
  <c r="W296" i="1"/>
  <c r="H9" i="1"/>
  <c r="V24" i="1"/>
  <c r="V32" i="1"/>
  <c r="V467" i="1" s="1"/>
  <c r="E473" i="1"/>
  <c r="V89" i="1"/>
  <c r="V101" i="1"/>
  <c r="V135" i="1"/>
  <c r="I473" i="1"/>
  <c r="V152" i="1"/>
  <c r="V153" i="1"/>
  <c r="V165" i="1"/>
  <c r="W228" i="1"/>
  <c r="V241" i="1"/>
  <c r="V326" i="1"/>
  <c r="V327" i="1"/>
  <c r="W324" i="1"/>
  <c r="W326" i="1" s="1"/>
  <c r="V337" i="1"/>
  <c r="V338" i="1"/>
  <c r="W336" i="1"/>
  <c r="W337" i="1" s="1"/>
  <c r="W367" i="1"/>
  <c r="V387" i="1"/>
  <c r="P473" i="1"/>
  <c r="V388" i="1"/>
  <c r="W385" i="1"/>
  <c r="W387" i="1" s="1"/>
  <c r="V405" i="1"/>
  <c r="V406" i="1"/>
  <c r="W404" i="1"/>
  <c r="W405" i="1" s="1"/>
  <c r="V424" i="1"/>
  <c r="V425" i="1"/>
  <c r="W422" i="1"/>
  <c r="W424" i="1" s="1"/>
  <c r="W433" i="1"/>
  <c r="V455" i="1"/>
  <c r="V456" i="1"/>
  <c r="W453" i="1"/>
  <c r="W455" i="1" s="1"/>
  <c r="W461" i="1"/>
  <c r="C473" i="1"/>
  <c r="J9" i="1"/>
  <c r="W36" i="1"/>
  <c r="W37" i="1" s="1"/>
  <c r="W40" i="1"/>
  <c r="W41" i="1" s="1"/>
  <c r="W44" i="1"/>
  <c r="W45" i="1" s="1"/>
  <c r="W50" i="1"/>
  <c r="W52" i="1" s="1"/>
  <c r="W63" i="1"/>
  <c r="W80" i="1" s="1"/>
  <c r="W83" i="1"/>
  <c r="W89" i="1" s="1"/>
  <c r="W93" i="1"/>
  <c r="W101" i="1" s="1"/>
  <c r="W104" i="1"/>
  <c r="W111" i="1" s="1"/>
  <c r="V112" i="1"/>
  <c r="W131" i="1"/>
  <c r="W134" i="1" s="1"/>
  <c r="V134" i="1"/>
  <c r="W150" i="1"/>
  <c r="W152" i="1" s="1"/>
  <c r="V158" i="1"/>
  <c r="V184" i="1"/>
  <c r="V190" i="1"/>
  <c r="V219" i="1"/>
  <c r="V248" i="1"/>
  <c r="V283" i="1"/>
  <c r="V284" i="1"/>
  <c r="V344" i="1"/>
  <c r="V345" i="1"/>
  <c r="W342" i="1"/>
  <c r="W344" i="1" s="1"/>
  <c r="W360" i="1"/>
  <c r="V361" i="1"/>
  <c r="V419" i="1"/>
  <c r="Q473" i="1"/>
  <c r="V420" i="1"/>
  <c r="W410" i="1"/>
  <c r="W419" i="1" s="1"/>
  <c r="V450" i="1"/>
  <c r="U466" i="1"/>
  <c r="A10" i="1"/>
  <c r="B473" i="1"/>
  <c r="V464" i="1"/>
  <c r="V465" i="1"/>
  <c r="V60" i="1"/>
  <c r="V81" i="1"/>
  <c r="V118" i="1"/>
  <c r="V127" i="1"/>
  <c r="V147" i="1"/>
  <c r="H473" i="1"/>
  <c r="V258" i="1"/>
  <c r="W252" i="1"/>
  <c r="W258" i="1" s="1"/>
  <c r="V301" i="1"/>
  <c r="V302" i="1"/>
  <c r="W299" i="1"/>
  <c r="W301" i="1" s="1"/>
  <c r="F9" i="1"/>
  <c r="W22" i="1"/>
  <c r="W23" i="1" s="1"/>
  <c r="W26" i="1"/>
  <c r="W32" i="1" s="1"/>
  <c r="D473" i="1"/>
  <c r="V59" i="1"/>
  <c r="V80" i="1"/>
  <c r="F473" i="1"/>
  <c r="V126" i="1"/>
  <c r="W138" i="1"/>
  <c r="W146" i="1" s="1"/>
  <c r="W164" i="1"/>
  <c r="W184" i="1"/>
  <c r="J473" i="1"/>
  <c r="V208" i="1"/>
  <c r="W193" i="1"/>
  <c r="W208" i="1" s="1"/>
  <c r="V228" i="1"/>
  <c r="W244" i="1"/>
  <c r="W247" i="1" s="1"/>
  <c r="V259" i="1"/>
  <c r="V275" i="1"/>
  <c r="W273" i="1"/>
  <c r="W275" i="1" s="1"/>
  <c r="V279" i="1"/>
  <c r="V280" i="1"/>
  <c r="V296" i="1"/>
  <c r="M473" i="1"/>
  <c r="V297" i="1"/>
  <c r="N473" i="1"/>
  <c r="V367" i="1"/>
  <c r="V381" i="1"/>
  <c r="V382" i="1"/>
  <c r="W380" i="1"/>
  <c r="W381" i="1" s="1"/>
  <c r="V397" i="1"/>
  <c r="V401" i="1"/>
  <c r="V402" i="1"/>
  <c r="W400" i="1"/>
  <c r="W401" i="1" s="1"/>
  <c r="O473" i="1"/>
  <c r="V360" i="1"/>
  <c r="V368" i="1"/>
  <c r="V434" i="1"/>
  <c r="V220" i="1"/>
  <c r="V236" i="1"/>
  <c r="V242" i="1"/>
  <c r="V322" i="1"/>
  <c r="V334" i="1"/>
  <c r="V398" i="1"/>
  <c r="V433" i="1"/>
  <c r="W448" i="1"/>
  <c r="W450" i="1" s="1"/>
  <c r="V451" i="1"/>
  <c r="V321" i="1"/>
  <c r="W443" i="1"/>
  <c r="W445" i="1" s="1"/>
  <c r="V446" i="1"/>
  <c r="W468" i="1" l="1"/>
  <c r="V466" i="1"/>
  <c r="V463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<sst xmlns="http://schemas.openxmlformats.org/spreadsheetml/2006/main" count="1700" uniqueCount="653">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</sst>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0.66666666666666663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226.8</v>
      </c>
      <c r="V27" s="307">
        <f t="shared" si="0"/>
        <v>226.8</v>
      </c>
      <c r="W27" s="37">
        <f t="shared" si="1"/>
        <v>0.67769999999999997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231</v>
      </c>
      <c r="V31" s="307">
        <f t="shared" si="0"/>
        <v>231.84</v>
      </c>
      <c r="W31" s="37">
        <f t="shared" si="1"/>
        <v>0.69276000000000004</v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181.66666666666669</v>
      </c>
      <c r="V32" s="308">
        <f>IFERROR(V26/H26,"0")+IFERROR(V27/H27,"0")+IFERROR(V28/H28,"0")+IFERROR(V29/H29,"0")+IFERROR(V30/H30,"0")+IFERROR(V31/H31,"0")</f>
        <v>182</v>
      </c>
      <c r="W32" s="308">
        <f>IFERROR(IF(W26="",0,W26),"0")+IFERROR(IF(W27="",0,W27),"0")+IFERROR(IF(W28="",0,W28),"0")+IFERROR(IF(W29="",0,W29),"0")+IFERROR(IF(W30="",0,W30),"0")+IFERROR(IF(W31="",0,W31),"0")</f>
        <v>1.37046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457.8</v>
      </c>
      <c r="V33" s="308">
        <f>IFERROR(SUM(V26:V31),"0")</f>
        <v>458.64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840</v>
      </c>
      <c r="V122" s="307">
        <f>IFERROR(IF(U122="",0,CEILING((U122/$H122),1)*$H122),"")</f>
        <v>842.4</v>
      </c>
      <c r="W122" s="37">
        <f>IFERROR(IF(V122=0,"",ROUNDUP(V122/H122,0)*0.02175),"")</f>
        <v>2.262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103.70370370370371</v>
      </c>
      <c r="V126" s="308">
        <f>IFERROR(V122/H122,"0")+IFERROR(V123/H123,"0")+IFERROR(V124/H124,"0")+IFERROR(V125/H125,"0")</f>
        <v>104</v>
      </c>
      <c r="W126" s="308">
        <f>IFERROR(IF(W122="",0,W122),"0")+IFERROR(IF(W123="",0,W123),"0")+IFERROR(IF(W124="",0,W124),"0")+IFERROR(IF(W125="",0,W125),"0")</f>
        <v>2.262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840</v>
      </c>
      <c r="V127" s="308">
        <f>IFERROR(SUM(V122:V125),"0")</f>
        <v>842.4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430</v>
      </c>
      <c r="V170" s="307">
        <f t="shared" si="8"/>
        <v>432</v>
      </c>
      <c r="W170" s="37">
        <f>IFERROR(IF(V170=0,"",ROUNDUP(V170/H170,0)*0.01196),"")</f>
        <v>1.2916799999999999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1000</v>
      </c>
      <c r="V171" s="307">
        <f t="shared" si="8"/>
        <v>1006.1999999999999</v>
      </c>
      <c r="W171" s="37">
        <f>IFERROR(IF(V171=0,"",ROUNDUP(V171/H171,0)*0.02175),"")</f>
        <v>2.8057499999999997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400</v>
      </c>
      <c r="V180" s="307">
        <f t="shared" si="8"/>
        <v>400.8</v>
      </c>
      <c r="W180" s="37">
        <f t="shared" si="9"/>
        <v>1.2575100000000001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240</v>
      </c>
      <c r="V182" s="307">
        <f t="shared" si="8"/>
        <v>240</v>
      </c>
      <c r="W182" s="37">
        <f t="shared" si="9"/>
        <v>0.753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502.37179487179492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504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6.1079399999999993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2070</v>
      </c>
      <c r="V185" s="308">
        <f>IFERROR(SUM(V167:V183),"0")</f>
        <v>2079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580</v>
      </c>
      <c r="V215" s="307">
        <f>IFERROR(IF(U215="",0,CEILING((U215/$H215),1)*$H215),"")</f>
        <v>583.80000000000007</v>
      </c>
      <c r="W215" s="37">
        <f>IFERROR(IF(V215=0,"",ROUNDUP(V215/H215,0)*0.00753),"")</f>
        <v>1.04667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220</v>
      </c>
      <c r="V216" s="307">
        <f>IFERROR(IF(U216="",0,CEILING((U216/$H216),1)*$H216),"")</f>
        <v>222.60000000000002</v>
      </c>
      <c r="W216" s="37">
        <f>IFERROR(IF(V216=0,"",ROUNDUP(V216/H216,0)*0.00753),"")</f>
        <v>0.39909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190.47619047619048</v>
      </c>
      <c r="V219" s="308">
        <f>IFERROR(V215/H215,"0")+IFERROR(V216/H216,"0")+IFERROR(V217/H217,"0")+IFERROR(V218/H218,"0")</f>
        <v>192</v>
      </c>
      <c r="W219" s="308">
        <f>IFERROR(IF(W215="",0,W215),"0")+IFERROR(IF(W216="",0,W216),"0")+IFERROR(IF(W217="",0,W217),"0")+IFERROR(IF(W218="",0,W218),"0")</f>
        <v>1.4457599999999999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800</v>
      </c>
      <c r="V220" s="308">
        <f>IFERROR(SUM(V215:V218),"0")</f>
        <v>806.40000000000009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1150</v>
      </c>
      <c r="V231" s="307">
        <f>IFERROR(IF(U231="",0,CEILING((U231/$H231),1)*$H231),"")</f>
        <v>1150.8</v>
      </c>
      <c r="W231" s="37">
        <f>IFERROR(IF(V231=0,"",ROUNDUP(V231/H231,0)*0.02175),"")</f>
        <v>2.9797499999999997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250</v>
      </c>
      <c r="V233" s="307">
        <f>IFERROR(IF(U233="",0,CEILING((U233/$H233),1)*$H233),"")</f>
        <v>252</v>
      </c>
      <c r="W233" s="37">
        <f>IFERROR(IF(V233=0,"",ROUNDUP(V233/H233,0)*0.02175),"")</f>
        <v>0.65249999999999997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166.66666666666666</v>
      </c>
      <c r="V235" s="308">
        <f>IFERROR(V231/H231,"0")+IFERROR(V232/H232,"0")+IFERROR(V233/H233,"0")+IFERROR(V234/H234,"0")</f>
        <v>167</v>
      </c>
      <c r="W235" s="308">
        <f>IFERROR(IF(W231="",0,W231),"0")+IFERROR(IF(W232="",0,W232),"0")+IFERROR(IF(W233="",0,W233),"0")+IFERROR(IF(W234="",0,W234),"0")</f>
        <v>3.6322499999999995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1400</v>
      </c>
      <c r="V236" s="308">
        <f>IFERROR(SUM(V231:V234),"0")</f>
        <v>1402.8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10.199999999999999</v>
      </c>
      <c r="V240" s="307">
        <f>IFERROR(IF(U240="",0,CEILING((U240/$H240),1)*$H240),"")</f>
        <v>10.199999999999999</v>
      </c>
      <c r="W240" s="37">
        <f>IFERROR(IF(V240=0,"",ROUNDUP(V240/H240,0)*0.00753),"")</f>
        <v>3.0120000000000001E-2</v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4</v>
      </c>
      <c r="V241" s="308">
        <f>IFERROR(V238/H238,"0")+IFERROR(V239/H239,"0")+IFERROR(V240/H240,"0")</f>
        <v>4</v>
      </c>
      <c r="W241" s="308">
        <f>IFERROR(IF(W238="",0,W238),"0")+IFERROR(IF(W239="",0,W239),"0")+IFERROR(IF(W240="",0,W240),"0")</f>
        <v>3.0120000000000001E-2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10.199999999999999</v>
      </c>
      <c r="V242" s="308">
        <f>IFERROR(SUM(V238:V240),"0")</f>
        <v>10.199999999999999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3000</v>
      </c>
      <c r="V288" s="307">
        <f t="shared" ref="V288:V295" si="14">IFERROR(IF(U288="",0,CEILING((U288/$H288),1)*$H288),"")</f>
        <v>3000</v>
      </c>
      <c r="W288" s="37">
        <f>IFERROR(IF(V288=0,"",ROUNDUP(V288/H288,0)*0.02175),"")</f>
        <v>4.3499999999999996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1000</v>
      </c>
      <c r="V290" s="307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300</v>
      </c>
      <c r="V292" s="307">
        <f t="shared" si="14"/>
        <v>300</v>
      </c>
      <c r="W292" s="37">
        <f>IFERROR(IF(V292=0,"",ROUNDUP(V292/H292,0)*0.02175),"")</f>
        <v>0.43499999999999994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10</v>
      </c>
      <c r="V294" s="307">
        <f t="shared" si="14"/>
        <v>10</v>
      </c>
      <c r="W294" s="37">
        <f>IFERROR(IF(V294=0,"",ROUNDUP(V294/H294,0)*0.00937),"")</f>
        <v>1.874E-2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288.66666666666669</v>
      </c>
      <c r="V296" s="308">
        <f>IFERROR(V288/H288,"0")+IFERROR(V289/H289,"0")+IFERROR(V290/H290,"0")+IFERROR(V291/H291,"0")+IFERROR(V292/H292,"0")+IFERROR(V293/H293,"0")+IFERROR(V294/H294,"0")+IFERROR(V295/H295,"0")</f>
        <v>289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6.2609899999999996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4310</v>
      </c>
      <c r="V297" s="308">
        <f>IFERROR(SUM(V288:V295),"0")</f>
        <v>4315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800</v>
      </c>
      <c r="V299" s="307">
        <f>IFERROR(IF(U299="",0,CEILING((U299/$H299),1)*$H299),"")</f>
        <v>810</v>
      </c>
      <c r="W299" s="37">
        <f>IFERROR(IF(V299=0,"",ROUNDUP(V299/H299,0)*0.02175),"")</f>
        <v>1.1744999999999999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53.333333333333336</v>
      </c>
      <c r="V301" s="308">
        <f>IFERROR(V299/H299,"0")+IFERROR(V300/H300,"0")</f>
        <v>54</v>
      </c>
      <c r="W301" s="308">
        <f>IFERROR(IF(W299="",0,W299),"0")+IFERROR(IF(W300="",0,W300),"0")</f>
        <v>1.1744999999999999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800</v>
      </c>
      <c r="V302" s="308">
        <f>IFERROR(SUM(V299:V300),"0")</f>
        <v>810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80</v>
      </c>
      <c r="V324" s="307">
        <f>IFERROR(IF(U324="",0,CEILING((U324/$H324),1)*$H324),"")</f>
        <v>83.22</v>
      </c>
      <c r="W324" s="37">
        <f>IFERROR(IF(V324=0,"",ROUNDUP(V324/H324,0)*0.00753),"")</f>
        <v>0.14307</v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18.264840182648403</v>
      </c>
      <c r="V326" s="308">
        <f>IFERROR(V324/H324,"0")+IFERROR(V325/H325,"0")</f>
        <v>19</v>
      </c>
      <c r="W326" s="308">
        <f>IFERROR(IF(W324="",0,W324),"0")+IFERROR(IF(W325="",0,W325),"0")</f>
        <v>0.14307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80</v>
      </c>
      <c r="V327" s="308">
        <f>IFERROR(SUM(V324:V325),"0")</f>
        <v>83.22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690</v>
      </c>
      <c r="V329" s="307">
        <f>IFERROR(IF(U329="",0,CEILING((U329/$H329),1)*$H329),"")</f>
        <v>694.19999999999993</v>
      </c>
      <c r="W329" s="37">
        <f>IFERROR(IF(V329=0,"",ROUNDUP(V329/H329,0)*0.02175),"")</f>
        <v>1.9357499999999999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88.461538461538467</v>
      </c>
      <c r="V333" s="308">
        <f>IFERROR(V329/H329,"0")+IFERROR(V330/H330,"0")+IFERROR(V331/H331,"0")+IFERROR(V332/H332,"0")</f>
        <v>89</v>
      </c>
      <c r="W333" s="308">
        <f>IFERROR(IF(W329="",0,W329),"0")+IFERROR(IF(W330="",0,W330),"0")+IFERROR(IF(W331="",0,W331),"0")+IFERROR(IF(W332="",0,W332),"0")</f>
        <v>1.9357499999999999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690</v>
      </c>
      <c r="V334" s="308">
        <f>IFERROR(SUM(V329:V332),"0")</f>
        <v>694.19999999999993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320</v>
      </c>
      <c r="V349" s="307">
        <f t="shared" si="15"/>
        <v>323.40000000000003</v>
      </c>
      <c r="W349" s="37">
        <f>IFERROR(IF(V349=0,"",ROUNDUP(V349/H349,0)*0.00753),"")</f>
        <v>0.57981000000000005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56</v>
      </c>
      <c r="V354" s="307">
        <f t="shared" si="15"/>
        <v>56.7</v>
      </c>
      <c r="W354" s="37">
        <f t="shared" si="16"/>
        <v>0.13553999999999999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98</v>
      </c>
      <c r="V358" s="307">
        <f t="shared" si="15"/>
        <v>98.7</v>
      </c>
      <c r="W358" s="37">
        <f t="shared" si="16"/>
        <v>0.23594000000000001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149.52380952380952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151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0.95129000000000008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474</v>
      </c>
      <c r="V361" s="308">
        <f>IFERROR(SUM(V347:V359),"0")</f>
        <v>478.8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105</v>
      </c>
      <c r="V392" s="307">
        <f t="shared" si="17"/>
        <v>105</v>
      </c>
      <c r="W392" s="37">
        <f>IFERROR(IF(V392=0,"",ROUNDUP(V392/H392,0)*0.00502),"")</f>
        <v>0.251</v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50</v>
      </c>
      <c r="V397" s="308">
        <f>IFERROR(V390/H390,"0")+IFERROR(V391/H391,"0")+IFERROR(V392/H392,"0")+IFERROR(V393/H393,"0")+IFERROR(V394/H394,"0")+IFERROR(V395/H395,"0")+IFERROR(V396/H396,"0")</f>
        <v>50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0.251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105</v>
      </c>
      <c r="V398" s="308">
        <f>IFERROR(SUM(V390:V396),"0")</f>
        <v>105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200</v>
      </c>
      <c r="V412" s="307">
        <f t="shared" si="18"/>
        <v>200.64000000000001</v>
      </c>
      <c r="W412" s="37">
        <f>IFERROR(IF(V412=0,"",ROUNDUP(V412/H412,0)*0.01196),"")</f>
        <v>0.45448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500</v>
      </c>
      <c r="V413" s="307">
        <f t="shared" si="18"/>
        <v>501.6</v>
      </c>
      <c r="W413" s="37">
        <f>IFERROR(IF(V413=0,"",ROUNDUP(V413/H413,0)*0.01196),"")</f>
        <v>1.1362000000000001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132.57575757575756</v>
      </c>
      <c r="V419" s="308">
        <f>IFERROR(V410/H410,"0")+IFERROR(V411/H411,"0")+IFERROR(V412/H412,"0")+IFERROR(V413/H413,"0")+IFERROR(V414/H414,"0")+IFERROR(V415/H415,"0")+IFERROR(V416/H416,"0")+IFERROR(V417/H417,"0")+IFERROR(V418/H418,"0")</f>
        <v>133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1.5906800000000001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700</v>
      </c>
      <c r="V420" s="308">
        <f>IFERROR(SUM(V410:V418),"0")</f>
        <v>702.24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90</v>
      </c>
      <c r="V422" s="307">
        <f>IFERROR(IF(U422="",0,CEILING((U422/$H422),1)*$H422),"")</f>
        <v>95.04</v>
      </c>
      <c r="W422" s="37">
        <f>IFERROR(IF(V422=0,"",ROUNDUP(V422/H422,0)*0.01196),"")</f>
        <v>0.21528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17.045454545454543</v>
      </c>
      <c r="V424" s="308">
        <f>IFERROR(V422/H422,"0")+IFERROR(V423/H423,"0")</f>
        <v>18</v>
      </c>
      <c r="W424" s="308">
        <f>IFERROR(IF(W422="",0,W422),"0")+IFERROR(IF(W423="",0,W423),"0")</f>
        <v>0.21528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90</v>
      </c>
      <c r="V425" s="308">
        <f>IFERROR(SUM(V422:V423),"0")</f>
        <v>95.04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410</v>
      </c>
      <c r="V427" s="307">
        <f t="shared" ref="V427:V432" si="19">IFERROR(IF(U427="",0,CEILING((U427/$H427),1)*$H427),"")</f>
        <v>411.84000000000003</v>
      </c>
      <c r="W427" s="37">
        <f>IFERROR(IF(V427=0,"",ROUNDUP(V427/H427,0)*0.01196),"")</f>
        <v>0.93288000000000004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430</v>
      </c>
      <c r="V428" s="307">
        <f t="shared" si="19"/>
        <v>432.96000000000004</v>
      </c>
      <c r="W428" s="37">
        <f>IFERROR(IF(V428=0,"",ROUNDUP(V428/H428,0)*0.01196),"")</f>
        <v>0.98072000000000004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450</v>
      </c>
      <c r="V429" s="307">
        <f t="shared" si="19"/>
        <v>454.08000000000004</v>
      </c>
      <c r="W429" s="37">
        <f>IFERROR(IF(V429=0,"",ROUNDUP(V429/H429,0)*0.01196),"")</f>
        <v>1.0285599999999999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244.31818181818178</v>
      </c>
      <c r="V433" s="308">
        <f>IFERROR(V427/H427,"0")+IFERROR(V428/H428,"0")+IFERROR(V429/H429,"0")+IFERROR(V430/H430,"0")+IFERROR(V431/H431,"0")+IFERROR(V432/H432,"0")</f>
        <v>246</v>
      </c>
      <c r="W433" s="308">
        <f>IFERROR(IF(W427="",0,W427),"0")+IFERROR(IF(W428="",0,W428),"0")+IFERROR(IF(W429="",0,W429),"0")+IFERROR(IF(W430="",0,W430),"0")+IFERROR(IF(W431="",0,W431),"0")+IFERROR(IF(W432="",0,W432),"0")</f>
        <v>2.9421600000000003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1290</v>
      </c>
      <c r="V434" s="308">
        <f>IFERROR(SUM(V427:V432),"0")</f>
        <v>1298.8800000000001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430</v>
      </c>
      <c r="V437" s="307">
        <f>IFERROR(IF(U437="",0,CEILING((U437/$H437),1)*$H437),"")</f>
        <v>436.8</v>
      </c>
      <c r="W437" s="37">
        <f>IFERROR(IF(V437=0,"",ROUNDUP(V437/H437,0)*0.02175),"")</f>
        <v>1.218</v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55.128205128205131</v>
      </c>
      <c r="V438" s="308">
        <f>IFERROR(V436/H436,"0")+IFERROR(V437/H437,"0")</f>
        <v>56</v>
      </c>
      <c r="W438" s="308">
        <f>IFERROR(IF(W436="",0,W436),"0")+IFERROR(IF(W437="",0,W437),"0")</f>
        <v>1.218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430</v>
      </c>
      <c r="V439" s="308">
        <f>IFERROR(SUM(V436:V437),"0")</f>
        <v>436.8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100</v>
      </c>
      <c r="V444" s="307">
        <f>IFERROR(IF(U444="",0,CEILING((U444/$H444),1)*$H444),"")</f>
        <v>108</v>
      </c>
      <c r="W444" s="37">
        <f>IFERROR(IF(V444=0,"",ROUNDUP(V444/H444,0)*0.02175),"")</f>
        <v>0.19574999999999998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8.3333333333333339</v>
      </c>
      <c r="V445" s="308">
        <f>IFERROR(V443/H443,"0")+IFERROR(V444/H444,"0")</f>
        <v>9</v>
      </c>
      <c r="W445" s="308">
        <f>IFERROR(IF(W443="",0,W443),"0")+IFERROR(IF(W444="",0,W444),"0")</f>
        <v>0.19574999999999998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100</v>
      </c>
      <c r="V446" s="308">
        <f>IFERROR(SUM(V443:V444),"0")</f>
        <v>108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140</v>
      </c>
      <c r="V453" s="307">
        <f>IFERROR(IF(U453="",0,CEILING((U453/$H453),1)*$H453),"")</f>
        <v>140.16</v>
      </c>
      <c r="W453" s="37">
        <f>IFERROR(IF(V453=0,"",ROUNDUP(V453/H453,0)*0.00753),"")</f>
        <v>0.24096000000000001</v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31.963470319634705</v>
      </c>
      <c r="V455" s="308">
        <f>IFERROR(V453/H453,"0")+IFERROR(V454/H454,"0")</f>
        <v>32</v>
      </c>
      <c r="W455" s="308">
        <f>IFERROR(IF(W453="",0,W453),"0")+IFERROR(IF(W454="",0,W454),"0")</f>
        <v>0.24096000000000001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140</v>
      </c>
      <c r="V456" s="308">
        <f>IFERROR(SUM(V453:V454),"0")</f>
        <v>140.16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14787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14866.779999999999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15661.765937852108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15746.238000000001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28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16361.765937852108</v>
      </c>
      <c r="V466" s="308">
        <f>GrossWeightTotalR+PalletQtyTotalR*25</f>
        <v>16446.238000000001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2286.4996132735864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2299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31.967959999999998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458.64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842.4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2079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2219.3999999999996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5125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777.42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478.8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105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2532.96</v>
      </c>
      <c r="R473" s="47">
        <f>IFERROR(V443*1,"0")+IFERROR(V444*1,"0")+IFERROR(V448*1,"0")+IFERROR(V449*1,"0")+IFERROR(V453*1,"0")+IFERROR(V454*1,"0")+IFERROR(V458*1,"0")+IFERROR(V459*1,"0")+IFERROR(V460*1,"0")</f>
        <v>248.16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2023-08-30T11:04:26Z</dcterms:modified>
</cp:coreProperties>
</file>