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M216" i="1"/>
  <c r="W215" i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46" i="1" s="1"/>
  <c r="V138" i="1"/>
  <c r="M138" i="1"/>
  <c r="U135" i="1"/>
  <c r="U134" i="1"/>
  <c r="W133" i="1"/>
  <c r="V133" i="1"/>
  <c r="M133" i="1"/>
  <c r="V132" i="1"/>
  <c r="W132" i="1" s="1"/>
  <c r="M132" i="1"/>
  <c r="W131" i="1"/>
  <c r="V131" i="1"/>
  <c r="V135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W111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3" i="1" s="1"/>
  <c r="V23" i="1"/>
  <c r="U23" i="1"/>
  <c r="U467" i="1" s="1"/>
  <c r="W22" i="1"/>
  <c r="W23" i="1" s="1"/>
  <c r="V22" i="1"/>
  <c r="M22" i="1"/>
  <c r="H10" i="1"/>
  <c r="F10" i="1"/>
  <c r="J9" i="1"/>
  <c r="F9" i="1"/>
  <c r="A9" i="1"/>
  <c r="H9" i="1" s="1"/>
  <c r="D7" i="1"/>
  <c r="N6" i="1"/>
  <c r="M2" i="1"/>
  <c r="W134" i="1" l="1"/>
  <c r="W80" i="1"/>
  <c r="W118" i="1"/>
  <c r="W89" i="1"/>
  <c r="V33" i="1"/>
  <c r="V53" i="1"/>
  <c r="V112" i="1"/>
  <c r="V119" i="1"/>
  <c r="V134" i="1"/>
  <c r="I473" i="1"/>
  <c r="V153" i="1"/>
  <c r="W150" i="1"/>
  <c r="W152" i="1" s="1"/>
  <c r="W208" i="1"/>
  <c r="V228" i="1"/>
  <c r="V229" i="1"/>
  <c r="W222" i="1"/>
  <c r="W228" i="1" s="1"/>
  <c r="L473" i="1"/>
  <c r="V296" i="1"/>
  <c r="M473" i="1"/>
  <c r="V297" i="1"/>
  <c r="W288" i="1"/>
  <c r="W296" i="1" s="1"/>
  <c r="W377" i="1"/>
  <c r="V424" i="1"/>
  <c r="V425" i="1"/>
  <c r="W422" i="1"/>
  <c r="W424" i="1" s="1"/>
  <c r="W433" i="1"/>
  <c r="W438" i="1"/>
  <c r="C473" i="1"/>
  <c r="A10" i="1"/>
  <c r="B473" i="1"/>
  <c r="V464" i="1"/>
  <c r="V465" i="1"/>
  <c r="W35" i="1"/>
  <c r="W37" i="1" s="1"/>
  <c r="V52" i="1"/>
  <c r="V60" i="1"/>
  <c r="V81" i="1"/>
  <c r="W92" i="1"/>
  <c r="W101" i="1" s="1"/>
  <c r="V111" i="1"/>
  <c r="V118" i="1"/>
  <c r="V127" i="1"/>
  <c r="V146" i="1"/>
  <c r="H473" i="1"/>
  <c r="V152" i="1"/>
  <c r="W167" i="1"/>
  <c r="W184" i="1" s="1"/>
  <c r="V184" i="1"/>
  <c r="V185" i="1"/>
  <c r="V208" i="1"/>
  <c r="V241" i="1"/>
  <c r="V258" i="1"/>
  <c r="V263" i="1"/>
  <c r="V264" i="1"/>
  <c r="W261" i="1"/>
  <c r="W263" i="1" s="1"/>
  <c r="V301" i="1"/>
  <c r="V302" i="1"/>
  <c r="W299" i="1"/>
  <c r="W301" i="1" s="1"/>
  <c r="N473" i="1"/>
  <c r="V381" i="1"/>
  <c r="V382" i="1"/>
  <c r="W380" i="1"/>
  <c r="W381" i="1" s="1"/>
  <c r="V397" i="1"/>
  <c r="V401" i="1"/>
  <c r="V402" i="1"/>
  <c r="W400" i="1"/>
  <c r="W401" i="1" s="1"/>
  <c r="U466" i="1"/>
  <c r="G473" i="1"/>
  <c r="K473" i="1"/>
  <c r="V59" i="1"/>
  <c r="V467" i="1" s="1"/>
  <c r="V80" i="1"/>
  <c r="V90" i="1"/>
  <c r="V102" i="1"/>
  <c r="V126" i="1"/>
  <c r="V147" i="1"/>
  <c r="W216" i="1"/>
  <c r="W219" i="1" s="1"/>
  <c r="V220" i="1"/>
  <c r="V242" i="1"/>
  <c r="W240" i="1"/>
  <c r="W241" i="1" s="1"/>
  <c r="V279" i="1"/>
  <c r="V280" i="1"/>
  <c r="W278" i="1"/>
  <c r="W279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V24" i="1"/>
  <c r="W56" i="1"/>
  <c r="W59" i="1" s="1"/>
  <c r="E473" i="1"/>
  <c r="W122" i="1"/>
  <c r="W126" i="1" s="1"/>
  <c r="V158" i="1"/>
  <c r="W155" i="1"/>
  <c r="W157" i="1" s="1"/>
  <c r="V164" i="1"/>
  <c r="V165" i="1"/>
  <c r="V190" i="1"/>
  <c r="W187" i="1"/>
  <c r="W189" i="1" s="1"/>
  <c r="J473" i="1"/>
  <c r="V219" i="1"/>
  <c r="V247" i="1"/>
  <c r="W244" i="1"/>
  <c r="W247" i="1" s="1"/>
  <c r="V248" i="1"/>
  <c r="V283" i="1"/>
  <c r="V284" i="1"/>
  <c r="W282" i="1"/>
  <c r="W283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3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<sst xmlns="http://schemas.openxmlformats.org/spreadsheetml/2006/main" count="1699" uniqueCount="652">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</sst>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0.58333333333333337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1500</v>
      </c>
      <c r="V56" s="307">
        <f>IFERROR(IF(U56="",0,CEILING((U56/$H56),1)*$H56),"")</f>
        <v>1501.2</v>
      </c>
      <c r="W56" s="37">
        <f>IFERROR(IF(V56=0,"",ROUNDUP(V56/H56,0)*0.02175),"")</f>
        <v>3.02325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138.88888888888889</v>
      </c>
      <c r="V59" s="308">
        <f>IFERROR(V56/H56,"0")+IFERROR(V57/H57,"0")+IFERROR(V58/H58,"0")</f>
        <v>139</v>
      </c>
      <c r="W59" s="308">
        <f>IFERROR(IF(W56="",0,W56),"0")+IFERROR(IF(W57="",0,W57),"0")+IFERROR(IF(W58="",0,W58),"0")</f>
        <v>3.02325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1500</v>
      </c>
      <c r="V60" s="308">
        <f>IFERROR(SUM(V56:V58),"0")</f>
        <v>1501.2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500</v>
      </c>
      <c r="V64" s="307">
        <f t="shared" si="2"/>
        <v>507.6</v>
      </c>
      <c r="W64" s="37">
        <f>IFERROR(IF(V64=0,"",ROUNDUP(V64/H64,0)*0.02175),"")</f>
        <v>1.0222499999999999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300</v>
      </c>
      <c r="V65" s="307">
        <f t="shared" si="2"/>
        <v>302.40000000000003</v>
      </c>
      <c r="W65" s="37">
        <f>IFERROR(IF(V65=0,"",ROUNDUP(V65/H65,0)*0.02175),"")</f>
        <v>0.60899999999999999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500</v>
      </c>
      <c r="V66" s="307">
        <f t="shared" si="2"/>
        <v>507.6</v>
      </c>
      <c r="W66" s="37">
        <f>IFERROR(IF(V66=0,"",ROUNDUP(V66/H66,0)*0.02175),"")</f>
        <v>1.0222499999999999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500</v>
      </c>
      <c r="V67" s="307">
        <f t="shared" si="2"/>
        <v>507.6</v>
      </c>
      <c r="W67" s="37">
        <f>IFERROR(IF(V67=0,"",ROUNDUP(V67/H67,0)*0.02175),"")</f>
        <v>1.0222499999999999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166.66666666666663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169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3.6757499999999999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1800</v>
      </c>
      <c r="V81" s="308">
        <f>IFERROR(SUM(V63:V79),"0")</f>
        <v>1825.1999999999998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500</v>
      </c>
      <c r="V85" s="307">
        <f t="shared" si="4"/>
        <v>507.6</v>
      </c>
      <c r="W85" s="37">
        <f>IFERROR(IF(V85=0,"",ROUNDUP(V85/H85,0)*0.02175),"")</f>
        <v>1.0222499999999999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46.296296296296291</v>
      </c>
      <c r="V89" s="308">
        <f>IFERROR(V83/H83,"0")+IFERROR(V84/H84,"0")+IFERROR(V85/H85,"0")+IFERROR(V86/H86,"0")+IFERROR(V87/H87,"0")+IFERROR(V88/H88,"0")</f>
        <v>47</v>
      </c>
      <c r="W89" s="308">
        <f>IFERROR(IF(W83="",0,W83),"0")+IFERROR(IF(W84="",0,W84),"0")+IFERROR(IF(W85="",0,W85),"0")+IFERROR(IF(W86="",0,W86),"0")+IFERROR(IF(W87="",0,W87),"0")+IFERROR(IF(W88="",0,W88),"0")</f>
        <v>1.0222499999999999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500</v>
      </c>
      <c r="V90" s="308">
        <f>IFERROR(SUM(V83:V88),"0")</f>
        <v>507.6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400</v>
      </c>
      <c r="V173" s="307">
        <f t="shared" si="8"/>
        <v>400.8</v>
      </c>
      <c r="W173" s="37">
        <f>IFERROR(IF(V173=0,"",ROUNDUP(V173/H173,0)*0.00753),"")</f>
        <v>1.2575100000000001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400</v>
      </c>
      <c r="V175" s="307">
        <f t="shared" si="8"/>
        <v>400.8</v>
      </c>
      <c r="W175" s="37">
        <f>IFERROR(IF(V175=0,"",ROUNDUP(V175/H175,0)*0.00753),"")</f>
        <v>1.2575100000000001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200</v>
      </c>
      <c r="V177" s="307">
        <f t="shared" si="8"/>
        <v>201.6</v>
      </c>
      <c r="W177" s="37">
        <f t="shared" ref="W177:W183" si="9">IFERROR(IF(V177=0,"",ROUNDUP(V177/H177,0)*0.00753),"")</f>
        <v>0.63251999999999997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400</v>
      </c>
      <c r="V179" s="307">
        <f t="shared" si="8"/>
        <v>400.8</v>
      </c>
      <c r="W179" s="37">
        <f t="shared" si="9"/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200</v>
      </c>
      <c r="V180" s="307">
        <f t="shared" si="8"/>
        <v>201.6</v>
      </c>
      <c r="W180" s="37">
        <f t="shared" si="9"/>
        <v>0.63251999999999997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200</v>
      </c>
      <c r="V183" s="307">
        <f t="shared" si="8"/>
        <v>201.6</v>
      </c>
      <c r="W183" s="37">
        <f t="shared" si="9"/>
        <v>0.63251999999999997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750.00000000000023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753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5.6700900000000001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1800</v>
      </c>
      <c r="V185" s="308">
        <f>IFERROR(SUM(V167:V183),"0")</f>
        <v>1807.1999999999998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200</v>
      </c>
      <c r="V188" s="307">
        <f>IFERROR(IF(U188="",0,CEILING((U188/$H188),1)*$H188),"")</f>
        <v>201.6</v>
      </c>
      <c r="W188" s="37">
        <f>IFERROR(IF(V188=0,"",ROUNDUP(V188/H188,0)*0.00753),"")</f>
        <v>0.63251999999999997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83.333333333333343</v>
      </c>
      <c r="V189" s="308">
        <f>IFERROR(V187/H187,"0")+IFERROR(V188/H188,"0")</f>
        <v>84</v>
      </c>
      <c r="W189" s="308">
        <f>IFERROR(IF(W187="",0,W187),"0")+IFERROR(IF(W188="",0,W188),"0")</f>
        <v>0.63251999999999997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200</v>
      </c>
      <c r="V190" s="308">
        <f>IFERROR(SUM(V187:V188),"0")</f>
        <v>201.6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166.66666666666666</v>
      </c>
      <c r="V275" s="308">
        <f>IFERROR(V272/H272,"0")+IFERROR(V273/H273,"0")+IFERROR(V274/H274,"0")</f>
        <v>167</v>
      </c>
      <c r="W275" s="308">
        <f>IFERROR(IF(W272="",0,W272),"0")+IFERROR(IF(W273="",0,W273),"0")+IFERROR(IF(W274="",0,W274),"0")</f>
        <v>1.2575100000000001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420</v>
      </c>
      <c r="V276" s="308">
        <f>IFERROR(SUM(V272:V274),"0")</f>
        <v>420.84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490</v>
      </c>
      <c r="V288" s="307">
        <f t="shared" ref="V288:V295" si="14">IFERROR(IF(U288="",0,CEILING((U288/$H288),1)*$H288),"")</f>
        <v>495</v>
      </c>
      <c r="W288" s="37">
        <f>IFERROR(IF(V288=0,"",ROUNDUP(V288/H288,0)*0.02175),"")</f>
        <v>0.71775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910</v>
      </c>
      <c r="V290" s="307">
        <f t="shared" si="14"/>
        <v>915</v>
      </c>
      <c r="W290" s="37">
        <f>IFERROR(IF(V290=0,"",ROUNDUP(V290/H290,0)*0.02175),"")</f>
        <v>1.3267499999999999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93.333333333333329</v>
      </c>
      <c r="V296" s="308">
        <f>IFERROR(V288/H288,"0")+IFERROR(V289/H289,"0")+IFERROR(V290/H290,"0")+IFERROR(V291/H291,"0")+IFERROR(V292/H292,"0")+IFERROR(V293/H293,"0")+IFERROR(V294/H294,"0")+IFERROR(V295/H295,"0")</f>
        <v>94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2.0444999999999998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1400</v>
      </c>
      <c r="V297" s="308">
        <f>IFERROR(SUM(V288:V295),"0")</f>
        <v>1410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1300</v>
      </c>
      <c r="V299" s="307">
        <f>IFERROR(IF(U299="",0,CEILING((U299/$H299),1)*$H299),"")</f>
        <v>1305</v>
      </c>
      <c r="W299" s="37">
        <f>IFERROR(IF(V299=0,"",ROUNDUP(V299/H299,0)*0.02175),"")</f>
        <v>1.8922499999999998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86.666666666666671</v>
      </c>
      <c r="V301" s="308">
        <f>IFERROR(V299/H299,"0")+IFERROR(V300/H300,"0")</f>
        <v>87</v>
      </c>
      <c r="W301" s="308">
        <f>IFERROR(IF(W299="",0,W299),"0")+IFERROR(IF(W300="",0,W300),"0")</f>
        <v>1.8922499999999998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1300</v>
      </c>
      <c r="V302" s="308">
        <f>IFERROR(SUM(V299:V300),"0")</f>
        <v>1305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300</v>
      </c>
      <c r="V349" s="307">
        <f t="shared" si="15"/>
        <v>302.40000000000003</v>
      </c>
      <c r="W349" s="37">
        <f>IFERROR(IF(V349=0,"",ROUNDUP(V349/H349,0)*0.00753),"")</f>
        <v>0.54215999999999998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71.428571428571431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72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0.54215999999999998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300</v>
      </c>
      <c r="V361" s="308">
        <f>IFERROR(SUM(V347:V359),"0")</f>
        <v>302.40000000000003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260</v>
      </c>
      <c r="V390" s="307">
        <f t="shared" ref="V390:V396" si="17">IFERROR(IF(U390="",0,CEILING((U390/$H390),1)*$H390),"")</f>
        <v>260.40000000000003</v>
      </c>
      <c r="W390" s="37">
        <f>IFERROR(IF(V390=0,"",ROUNDUP(V390/H390,0)*0.00753),"")</f>
        <v>0.46686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61.904761904761905</v>
      </c>
      <c r="V397" s="308">
        <f>IFERROR(V390/H390,"0")+IFERROR(V391/H391,"0")+IFERROR(V392/H392,"0")+IFERROR(V393/H393,"0")+IFERROR(V394/H394,"0")+IFERROR(V395/H395,"0")+IFERROR(V396/H396,"0")</f>
        <v>62.000000000000007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0.46686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260</v>
      </c>
      <c r="V398" s="308">
        <f>IFERROR(SUM(V390:V396),"0")</f>
        <v>260.40000000000003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1000</v>
      </c>
      <c r="V411" s="307">
        <f t="shared" si="18"/>
        <v>1003.2</v>
      </c>
      <c r="W411" s="37">
        <f>IFERROR(IF(V411=0,"",ROUNDUP(V411/H411,0)*0.01196),"")</f>
        <v>2.2724000000000002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1000</v>
      </c>
      <c r="V412" s="307">
        <f t="shared" si="18"/>
        <v>1003.2</v>
      </c>
      <c r="W412" s="37">
        <f>IFERROR(IF(V412=0,"",ROUNDUP(V412/H412,0)*0.01196),"")</f>
        <v>2.2724000000000002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1000</v>
      </c>
      <c r="V413" s="307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568.18181818181813</v>
      </c>
      <c r="V419" s="308">
        <f>IFERROR(V410/H410,"0")+IFERROR(V411/H411,"0")+IFERROR(V412/H412,"0")+IFERROR(V413/H413,"0")+IFERROR(V414/H414,"0")+IFERROR(V415/H415,"0")+IFERROR(V416/H416,"0")+IFERROR(V417/H417,"0")+IFERROR(V418/H418,"0")</f>
        <v>570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6.8172000000000006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3000</v>
      </c>
      <c r="V420" s="308">
        <f>IFERROR(SUM(V410:V418),"0")</f>
        <v>3009.6000000000004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1000</v>
      </c>
      <c r="V422" s="307">
        <f>IFERROR(IF(U422="",0,CEILING((U422/$H422),1)*$H422),"")</f>
        <v>1003.2</v>
      </c>
      <c r="W422" s="37">
        <f>IFERROR(IF(V422=0,"",ROUNDUP(V422/H422,0)*0.01196),"")</f>
        <v>2.2724000000000002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189.39393939393938</v>
      </c>
      <c r="V424" s="308">
        <f>IFERROR(V422/H422,"0")+IFERROR(V423/H423,"0")</f>
        <v>190</v>
      </c>
      <c r="W424" s="308">
        <f>IFERROR(IF(W422="",0,W422),"0")+IFERROR(IF(W423="",0,W423),"0")</f>
        <v>2.2724000000000002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1000</v>
      </c>
      <c r="V425" s="308">
        <f>IFERROR(SUM(V422:V423),"0")</f>
        <v>1003.2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800</v>
      </c>
      <c r="V427" s="307">
        <f t="shared" ref="V427:V432" si="19">IFERROR(IF(U427="",0,CEILING((U427/$H427),1)*$H427),"")</f>
        <v>802.56000000000006</v>
      </c>
      <c r="W427" s="37">
        <f>IFERROR(IF(V427=0,"",ROUNDUP(V427/H427,0)*0.01196),"")</f>
        <v>1.81792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800</v>
      </c>
      <c r="V428" s="307">
        <f t="shared" si="19"/>
        <v>802.56000000000006</v>
      </c>
      <c r="W428" s="37">
        <f>IFERROR(IF(V428=0,"",ROUNDUP(V428/H428,0)*0.01196),"")</f>
        <v>1.81792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492.42424242424238</v>
      </c>
      <c r="V433" s="308">
        <f>IFERROR(V427/H427,"0")+IFERROR(V428/H428,"0")+IFERROR(V429/H429,"0")+IFERROR(V430/H430,"0")+IFERROR(V431/H431,"0")+IFERROR(V432/H432,"0")</f>
        <v>494</v>
      </c>
      <c r="W433" s="308">
        <f>IFERROR(IF(W427="",0,W427),"0")+IFERROR(IF(W428="",0,W428),"0")+IFERROR(IF(W429="",0,W429),"0")+IFERROR(IF(W430="",0,W430),"0")+IFERROR(IF(W431="",0,W431),"0")+IFERROR(IF(W432="",0,W432),"0")</f>
        <v>5.9082400000000002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2600</v>
      </c>
      <c r="V434" s="308">
        <f>IFERROR(SUM(V427:V432),"0")</f>
        <v>2608.3200000000002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17080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17174.160000000003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18108.177777777779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18207.475999999999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32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18908.177777777779</v>
      </c>
      <c r="V466" s="308">
        <f>GrossWeightTotalR+PalletQtyTotalR*25</f>
        <v>19007.475999999999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3003.1481481481483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3017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37.160730000000001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1501.2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2332.7999999999997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2008.7999999999997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420.84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2715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302.40000000000003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260.40000000000003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6621.1200000000008</v>
      </c>
      <c r="R473" s="47">
        <f>IFERROR(V443*1,"0")+IFERROR(V444*1,"0")+IFERROR(V448*1,"0")+IFERROR(V449*1,"0")+IFERROR(V453*1,"0")+IFERROR(V454*1,"0")+IFERROR(V458*1,"0")+IFERROR(V459*1,"0")+IFERROR(V460*1,"0")</f>
        <v>504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2023-08-30T10:55:14Z</dcterms:modified>
</cp:coreProperties>
</file>