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4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C473" i="1" l="1"/>
  <c r="U465" i="1"/>
  <c r="U466" i="1" s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M448" i="1"/>
  <c r="U446" i="1"/>
  <c r="V445" i="1"/>
  <c r="U445" i="1"/>
  <c r="W444" i="1"/>
  <c r="V444" i="1"/>
  <c r="M444" i="1"/>
  <c r="V443" i="1"/>
  <c r="M443" i="1"/>
  <c r="U439" i="1"/>
  <c r="U438" i="1"/>
  <c r="V437" i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V390" i="1"/>
  <c r="M390" i="1"/>
  <c r="U388" i="1"/>
  <c r="U387" i="1"/>
  <c r="W386" i="1"/>
  <c r="V386" i="1"/>
  <c r="M386" i="1"/>
  <c r="V385" i="1"/>
  <c r="M385" i="1"/>
  <c r="U382" i="1"/>
  <c r="U381" i="1"/>
  <c r="V380" i="1"/>
  <c r="V382" i="1" s="1"/>
  <c r="U378" i="1"/>
  <c r="U377" i="1"/>
  <c r="W376" i="1"/>
  <c r="V376" i="1"/>
  <c r="M376" i="1"/>
  <c r="V375" i="1"/>
  <c r="W375" i="1" s="1"/>
  <c r="M375" i="1"/>
  <c r="W374" i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V334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V301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M268" i="1"/>
  <c r="W267" i="1"/>
  <c r="V267" i="1"/>
  <c r="M267" i="1"/>
  <c r="U264" i="1"/>
  <c r="V263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V160" i="1"/>
  <c r="M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W150" i="1"/>
  <c r="W152" i="1" s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V134" i="1" s="1"/>
  <c r="M132" i="1"/>
  <c r="W131" i="1"/>
  <c r="V131" i="1"/>
  <c r="G473" i="1" s="1"/>
  <c r="M131" i="1"/>
  <c r="U127" i="1"/>
  <c r="U126" i="1"/>
  <c r="W125" i="1"/>
  <c r="V125" i="1"/>
  <c r="M125" i="1"/>
  <c r="W124" i="1"/>
  <c r="V124" i="1"/>
  <c r="M124" i="1"/>
  <c r="V123" i="1"/>
  <c r="W123" i="1" s="1"/>
  <c r="M123" i="1"/>
  <c r="V122" i="1"/>
  <c r="W122" i="1" s="1"/>
  <c r="W126" i="1" s="1"/>
  <c r="M122" i="1"/>
  <c r="U119" i="1"/>
  <c r="V118" i="1"/>
  <c r="U118" i="1"/>
  <c r="V117" i="1"/>
  <c r="W117" i="1" s="1"/>
  <c r="W116" i="1"/>
  <c r="V116" i="1"/>
  <c r="M116" i="1"/>
  <c r="V115" i="1"/>
  <c r="W115" i="1" s="1"/>
  <c r="M115" i="1"/>
  <c r="V114" i="1"/>
  <c r="V119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M64" i="1"/>
  <c r="W63" i="1"/>
  <c r="V63" i="1"/>
  <c r="M63" i="1"/>
  <c r="U60" i="1"/>
  <c r="U59" i="1"/>
  <c r="W58" i="1"/>
  <c r="V58" i="1"/>
  <c r="V57" i="1"/>
  <c r="W57" i="1" s="1"/>
  <c r="M57" i="1"/>
  <c r="V56" i="1"/>
  <c r="W56" i="1" s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M26" i="1"/>
  <c r="U24" i="1"/>
  <c r="W23" i="1"/>
  <c r="U23" i="1"/>
  <c r="W22" i="1"/>
  <c r="V22" i="1"/>
  <c r="M22" i="1"/>
  <c r="H10" i="1"/>
  <c r="A9" i="1"/>
  <c r="A10" i="1" s="1"/>
  <c r="D7" i="1"/>
  <c r="N6" i="1"/>
  <c r="M2" i="1"/>
  <c r="U467" i="1" l="1"/>
  <c r="B473" i="1"/>
  <c r="V464" i="1"/>
  <c r="V465" i="1"/>
  <c r="V23" i="1"/>
  <c r="V24" i="1"/>
  <c r="U463" i="1"/>
  <c r="W59" i="1"/>
  <c r="V80" i="1"/>
  <c r="V111" i="1"/>
  <c r="V165" i="1"/>
  <c r="W290" i="1"/>
  <c r="M473" i="1"/>
  <c r="V327" i="1"/>
  <c r="W324" i="1"/>
  <c r="W326" i="1" s="1"/>
  <c r="V326" i="1"/>
  <c r="W333" i="1"/>
  <c r="W350" i="1"/>
  <c r="V361" i="1"/>
  <c r="V381" i="1"/>
  <c r="W380" i="1"/>
  <c r="W381" i="1" s="1"/>
  <c r="J9" i="1"/>
  <c r="H9" i="1"/>
  <c r="V33" i="1"/>
  <c r="V32" i="1"/>
  <c r="W80" i="1"/>
  <c r="V275" i="1"/>
  <c r="W272" i="1"/>
  <c r="W275" i="1" s="1"/>
  <c r="V276" i="1"/>
  <c r="W365" i="1"/>
  <c r="V367" i="1"/>
  <c r="F9" i="1"/>
  <c r="W26" i="1"/>
  <c r="W32" i="1" s="1"/>
  <c r="V60" i="1"/>
  <c r="W101" i="1"/>
  <c r="F10" i="1"/>
  <c r="V81" i="1"/>
  <c r="W84" i="1"/>
  <c r="W89" i="1" s="1"/>
  <c r="V90" i="1"/>
  <c r="V112" i="1"/>
  <c r="V127" i="1"/>
  <c r="V146" i="1"/>
  <c r="H473" i="1"/>
  <c r="V147" i="1"/>
  <c r="W138" i="1"/>
  <c r="W146" i="1" s="1"/>
  <c r="I473" i="1"/>
  <c r="V158" i="1"/>
  <c r="W155" i="1"/>
  <c r="W157" i="1" s="1"/>
  <c r="V157" i="1"/>
  <c r="V164" i="1"/>
  <c r="W198" i="1"/>
  <c r="W208" i="1" s="1"/>
  <c r="V208" i="1"/>
  <c r="V248" i="1"/>
  <c r="W255" i="1"/>
  <c r="V259" i="1"/>
  <c r="V345" i="1"/>
  <c r="W342" i="1"/>
  <c r="W344" i="1" s="1"/>
  <c r="V344" i="1"/>
  <c r="O473" i="1"/>
  <c r="W360" i="1"/>
  <c r="W397" i="1"/>
  <c r="W428" i="1"/>
  <c r="V433" i="1"/>
  <c r="V456" i="1"/>
  <c r="W453" i="1"/>
  <c r="W455" i="1" s="1"/>
  <c r="V455" i="1"/>
  <c r="K473" i="1"/>
  <c r="V102" i="1"/>
  <c r="V126" i="1"/>
  <c r="W167" i="1"/>
  <c r="W184" i="1" s="1"/>
  <c r="V184" i="1"/>
  <c r="V229" i="1"/>
  <c r="W222" i="1"/>
  <c r="W228" i="1" s="1"/>
  <c r="V242" i="1"/>
  <c r="V283" i="1"/>
  <c r="W282" i="1"/>
  <c r="W283" i="1" s="1"/>
  <c r="V284" i="1"/>
  <c r="V398" i="1"/>
  <c r="V405" i="1"/>
  <c r="W404" i="1"/>
  <c r="W405" i="1" s="1"/>
  <c r="V406" i="1"/>
  <c r="V425" i="1"/>
  <c r="W422" i="1"/>
  <c r="W424" i="1" s="1"/>
  <c r="V434" i="1"/>
  <c r="W437" i="1"/>
  <c r="W438" i="1" s="1"/>
  <c r="V438" i="1"/>
  <c r="V439" i="1"/>
  <c r="E473" i="1"/>
  <c r="W51" i="1"/>
  <c r="W52" i="1" s="1"/>
  <c r="W64" i="1"/>
  <c r="W105" i="1"/>
  <c r="W111" i="1" s="1"/>
  <c r="W114" i="1"/>
  <c r="W118" i="1" s="1"/>
  <c r="W132" i="1"/>
  <c r="W134" i="1" s="1"/>
  <c r="V135" i="1"/>
  <c r="W160" i="1"/>
  <c r="W164" i="1" s="1"/>
  <c r="V258" i="1"/>
  <c r="W251" i="1"/>
  <c r="W258" i="1" s="1"/>
  <c r="W268" i="1"/>
  <c r="W269" i="1" s="1"/>
  <c r="V269" i="1"/>
  <c r="V270" i="1"/>
  <c r="N473" i="1"/>
  <c r="V322" i="1"/>
  <c r="V337" i="1"/>
  <c r="W336" i="1"/>
  <c r="W337" i="1" s="1"/>
  <c r="V338" i="1"/>
  <c r="V378" i="1"/>
  <c r="V377" i="1"/>
  <c r="P473" i="1"/>
  <c r="V388" i="1"/>
  <c r="W385" i="1"/>
  <c r="W387" i="1" s="1"/>
  <c r="V397" i="1"/>
  <c r="V424" i="1"/>
  <c r="W433" i="1"/>
  <c r="V451" i="1"/>
  <c r="D473" i="1"/>
  <c r="V59" i="1"/>
  <c r="F473" i="1"/>
  <c r="V185" i="1"/>
  <c r="V302" i="1"/>
  <c r="W299" i="1"/>
  <c r="W301" i="1" s="1"/>
  <c r="V153" i="1"/>
  <c r="V190" i="1"/>
  <c r="W187" i="1"/>
  <c r="W189" i="1" s="1"/>
  <c r="J473" i="1"/>
  <c r="V220" i="1"/>
  <c r="V236" i="1"/>
  <c r="V247" i="1"/>
  <c r="W244" i="1"/>
  <c r="W247" i="1" s="1"/>
  <c r="V264" i="1"/>
  <c r="W261" i="1"/>
  <c r="W263" i="1" s="1"/>
  <c r="L473" i="1"/>
  <c r="V279" i="1"/>
  <c r="W278" i="1"/>
  <c r="W279" i="1" s="1"/>
  <c r="V280" i="1"/>
  <c r="V296" i="1"/>
  <c r="W288" i="1"/>
  <c r="W296" i="1" s="1"/>
  <c r="V297" i="1"/>
  <c r="W363" i="1"/>
  <c r="V368" i="1"/>
  <c r="W377" i="1"/>
  <c r="V387" i="1"/>
  <c r="V401" i="1"/>
  <c r="W400" i="1"/>
  <c r="W401" i="1" s="1"/>
  <c r="V402" i="1"/>
  <c r="V419" i="1"/>
  <c r="W410" i="1"/>
  <c r="W419" i="1" s="1"/>
  <c r="V420" i="1"/>
  <c r="R473" i="1"/>
  <c r="V446" i="1"/>
  <c r="W443" i="1"/>
  <c r="W445" i="1" s="1"/>
  <c r="V450" i="1"/>
  <c r="Q473" i="1"/>
  <c r="V209" i="1"/>
  <c r="V321" i="1"/>
  <c r="V466" i="1" l="1"/>
  <c r="W367" i="1"/>
  <c r="W468" i="1" s="1"/>
  <c r="V463" i="1"/>
  <c r="V467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<sst xmlns="http://schemas.openxmlformats.org/spreadsheetml/2006/main" count="1699" uniqueCount="652">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</sst>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188" sqref="U18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45172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0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0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0.45833333333333331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0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0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1" t="s">
        <v>56</v>
      </c>
      <c r="S18" s="301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</v>
      </c>
      <c r="V50" s="307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135</v>
      </c>
      <c r="V51" s="307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54.629629629629633</v>
      </c>
      <c r="V52" s="308">
        <f>IFERROR(V50/H50,"0")+IFERROR(V51/H51,"0")</f>
        <v>55</v>
      </c>
      <c r="W52" s="308">
        <f>IFERROR(IF(W50="",0,W50),"0")+IFERROR(IF(W51="",0,W51),"0")</f>
        <v>0.48524999999999996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185</v>
      </c>
      <c r="V53" s="308">
        <f>IFERROR(SUM(V50:V51),"0")</f>
        <v>189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300</v>
      </c>
      <c r="V56" s="307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405</v>
      </c>
      <c r="V57" s="307">
        <f>IFERROR(IF(U57="",0,CEILING((U57/$H57),1)*$H57),"")</f>
        <v>405</v>
      </c>
      <c r="W57" s="37">
        <f>IFERROR(IF(V57=0,"",ROUNDUP(V57/H57,0)*0.00937),"")</f>
        <v>0.84329999999999994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117.77777777777777</v>
      </c>
      <c r="V59" s="308">
        <f>IFERROR(V56/H56,"0")+IFERROR(V57/H57,"0")+IFERROR(V58/H58,"0")</f>
        <v>118</v>
      </c>
      <c r="W59" s="308">
        <f>IFERROR(IF(W56="",0,W56),"0")+IFERROR(IF(W57="",0,W57),"0")+IFERROR(IF(W58="",0,W58),"0")</f>
        <v>1.4522999999999999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705</v>
      </c>
      <c r="V60" s="308">
        <f>IFERROR(SUM(V56:V58),"0")</f>
        <v>707.40000000000009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30</v>
      </c>
      <c r="V63" s="307">
        <f t="shared" ref="V63:V79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150</v>
      </c>
      <c r="V64" s="307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200</v>
      </c>
      <c r="V65" s="307">
        <f t="shared" si="2"/>
        <v>205.20000000000002</v>
      </c>
      <c r="W65" s="37">
        <f>IFERROR(IF(V65=0,"",ROUNDUP(V65/H65,0)*0.02175),"")</f>
        <v>0.41324999999999995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40</v>
      </c>
      <c r="V68" s="307">
        <f t="shared" si="2"/>
        <v>42</v>
      </c>
      <c r="W68" s="37">
        <f>IFERROR(IF(V68=0,"",ROUNDUP(V68/H68,0)*0.00753),"")</f>
        <v>0.10542</v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200</v>
      </c>
      <c r="V70" s="307">
        <f t="shared" si="2"/>
        <v>200</v>
      </c>
      <c r="W70" s="37">
        <f t="shared" si="3"/>
        <v>0.46849999999999997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450</v>
      </c>
      <c r="V74" s="307">
        <f t="shared" si="2"/>
        <v>450</v>
      </c>
      <c r="W74" s="37">
        <f t="shared" si="3"/>
        <v>0.93699999999999994</v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67.5</v>
      </c>
      <c r="V76" s="307">
        <f t="shared" si="2"/>
        <v>67.5</v>
      </c>
      <c r="W76" s="37">
        <f>IFERROR(IF(V76=0,"",ROUNDUP(V76/H76,0)*0.00753),"")</f>
        <v>0.18825</v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225</v>
      </c>
      <c r="V78" s="307">
        <f t="shared" si="2"/>
        <v>225</v>
      </c>
      <c r="W78" s="37">
        <f>IFERROR(IF(V78=0,"",ROUNDUP(V78/H78,0)*0.00937),"")</f>
        <v>0.46849999999999997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273.51851851851853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275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2.9506700000000001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1362.5</v>
      </c>
      <c r="V81" s="308">
        <f>IFERROR(SUM(V63:V79),"0")</f>
        <v>1373.3000000000002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130</v>
      </c>
      <c r="V104" s="307">
        <f t="shared" ref="V104:V110" si="6">IFERROR(IF(U104="",0,CEILING((U104/$H104),1)*$H104),"")</f>
        <v>137.69999999999999</v>
      </c>
      <c r="W104" s="37">
        <f>IFERROR(IF(V104=0,"",ROUNDUP(V104/H104,0)*0.02175),"")</f>
        <v>0.36974999999999997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80</v>
      </c>
      <c r="V105" s="307">
        <f t="shared" si="6"/>
        <v>81</v>
      </c>
      <c r="W105" s="37">
        <f>IFERROR(IF(V105=0,"",ROUNDUP(V105/H105,0)*0.02175),"")</f>
        <v>0.21749999999999997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225</v>
      </c>
      <c r="V107" s="307">
        <f t="shared" si="6"/>
        <v>226.8</v>
      </c>
      <c r="W107" s="37">
        <f>IFERROR(IF(V107=0,"",ROUNDUP(V107/H107,0)*0.00753),"")</f>
        <v>0.63251999999999997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25</v>
      </c>
      <c r="V110" s="307">
        <f t="shared" si="6"/>
        <v>27</v>
      </c>
      <c r="W110" s="37">
        <f>IFERROR(IF(V110=0,"",ROUNDUP(V110/H110,0)*0.00753),"")</f>
        <v>6.7769999999999997E-2</v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117.59259259259258</v>
      </c>
      <c r="V111" s="308">
        <f>IFERROR(V104/H104,"0")+IFERROR(V105/H105,"0")+IFERROR(V106/H106,"0")+IFERROR(V107/H107,"0")+IFERROR(V108/H108,"0")+IFERROR(V109/H109,"0")+IFERROR(V110/H110,"0")</f>
        <v>120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1.2875399999999999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460</v>
      </c>
      <c r="V112" s="308">
        <f>IFERROR(SUM(V104:V110),"0")</f>
        <v>472.5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80</v>
      </c>
      <c r="V115" s="307">
        <f>IFERROR(IF(U115="",0,CEILING((U115/$H115),1)*$H115),"")</f>
        <v>81</v>
      </c>
      <c r="W115" s="37">
        <f>IFERROR(IF(V115=0,"",ROUNDUP(V115/H115,0)*0.02175),"")</f>
        <v>0.21749999999999997</v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9.8765432098765444</v>
      </c>
      <c r="V118" s="308">
        <f>IFERROR(V114/H114,"0")+IFERROR(V115/H115,"0")+IFERROR(V116/H116,"0")+IFERROR(V117/H117,"0")</f>
        <v>10</v>
      </c>
      <c r="W118" s="308">
        <f>IFERROR(IF(W114="",0,W114),"0")+IFERROR(IF(W115="",0,W115),"0")+IFERROR(IF(W116="",0,W116),"0")+IFERROR(IF(W117="",0,W117),"0")</f>
        <v>0.21749999999999997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80</v>
      </c>
      <c r="V119" s="308">
        <f>IFERROR(SUM(V114:V117),"0")</f>
        <v>81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350</v>
      </c>
      <c r="V122" s="307">
        <f>IFERROR(IF(U122="",0,CEILING((U122/$H122),1)*$H122),"")</f>
        <v>356.4</v>
      </c>
      <c r="W122" s="37">
        <f>IFERROR(IF(V122=0,"",ROUNDUP(V122/H122,0)*0.02175),"")</f>
        <v>0.95699999999999996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360</v>
      </c>
      <c r="V124" s="307">
        <f>IFERROR(IF(U124="",0,CEILING((U124/$H124),1)*$H124),"")</f>
        <v>361.8</v>
      </c>
      <c r="W124" s="37">
        <f>IFERROR(IF(V124=0,"",ROUNDUP(V124/H124,0)*0.00753),"")</f>
        <v>1.00902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176.54320987654319</v>
      </c>
      <c r="V126" s="308">
        <f>IFERROR(V122/H122,"0")+IFERROR(V123/H123,"0")+IFERROR(V124/H124,"0")+IFERROR(V125/H125,"0")</f>
        <v>178</v>
      </c>
      <c r="W126" s="308">
        <f>IFERROR(IF(W122="",0,W122),"0")+IFERROR(IF(W123="",0,W123),"0")+IFERROR(IF(W124="",0,W124),"0")+IFERROR(IF(W125="",0,W125),"0")</f>
        <v>1.9660199999999999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710</v>
      </c>
      <c r="V127" s="308">
        <f>IFERROR(SUM(V122:V125),"0")</f>
        <v>718.2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30</v>
      </c>
      <c r="V139" s="307">
        <f t="shared" si="7"/>
        <v>33.6</v>
      </c>
      <c r="W139" s="37">
        <f>IFERROR(IF(V139=0,"",ROUNDUP(V139/H139,0)*0.00753),"")</f>
        <v>6.0240000000000002E-2</v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30</v>
      </c>
      <c r="V140" s="307">
        <f t="shared" si="7"/>
        <v>33.6</v>
      </c>
      <c r="W140" s="37">
        <f>IFERROR(IF(V140=0,"",ROUNDUP(V140/H140,0)*0.00753),"")</f>
        <v>6.0240000000000002E-2</v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105</v>
      </c>
      <c r="V141" s="307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105</v>
      </c>
      <c r="V143" s="307">
        <f t="shared" si="7"/>
        <v>105</v>
      </c>
      <c r="W143" s="37">
        <f>IFERROR(IF(V143=0,"",ROUNDUP(V143/H143,0)*0.00502),"")</f>
        <v>0.251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140</v>
      </c>
      <c r="V144" s="307">
        <f t="shared" si="7"/>
        <v>140.70000000000002</v>
      </c>
      <c r="W144" s="37">
        <f>IFERROR(IF(V144=0,"",ROUNDUP(V144/H144,0)*0.00502),"")</f>
        <v>0.33634000000000003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180.95238095238093</v>
      </c>
      <c r="V146" s="308">
        <f>IFERROR(V138/H138,"0")+IFERROR(V139/H139,"0")+IFERROR(V140/H140,"0")+IFERROR(V141/H141,"0")+IFERROR(V142/H142,"0")+IFERROR(V143/H143,"0")+IFERROR(V144/H144,"0")+IFERROR(V145/H145,"0")</f>
        <v>183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0.95882000000000001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410</v>
      </c>
      <c r="V147" s="308">
        <f>IFERROR(SUM(V138:V145),"0")</f>
        <v>417.9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80</v>
      </c>
      <c r="V160" s="307">
        <f>IFERROR(IF(U160="",0,CEILING((U160/$H160),1)*$H160),"")</f>
        <v>81</v>
      </c>
      <c r="W160" s="37">
        <f>IFERROR(IF(V160=0,"",ROUNDUP(V160/H160,0)*0.00937),"")</f>
        <v>0.14055000000000001</v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50</v>
      </c>
      <c r="V161" s="307">
        <f>IFERROR(IF(U161="",0,CEILING((U161/$H161),1)*$H161),"")</f>
        <v>54</v>
      </c>
      <c r="W161" s="37">
        <f>IFERROR(IF(V161=0,"",ROUNDUP(V161/H161,0)*0.00937),"")</f>
        <v>9.3700000000000006E-2</v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120</v>
      </c>
      <c r="V162" s="307">
        <f>IFERROR(IF(U162="",0,CEILING((U162/$H162),1)*$H162),"")</f>
        <v>124.2</v>
      </c>
      <c r="W162" s="37">
        <f>IFERROR(IF(V162=0,"",ROUNDUP(V162/H162,0)*0.00937),"")</f>
        <v>0.21551000000000001</v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120</v>
      </c>
      <c r="V163" s="307">
        <f>IFERROR(IF(U163="",0,CEILING((U163/$H163),1)*$H163),"")</f>
        <v>124.2</v>
      </c>
      <c r="W163" s="37">
        <f>IFERROR(IF(V163=0,"",ROUNDUP(V163/H163,0)*0.00937),"")</f>
        <v>0.21551000000000001</v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68.518518518518505</v>
      </c>
      <c r="V164" s="308">
        <f>IFERROR(V160/H160,"0")+IFERROR(V161/H161,"0")+IFERROR(V162/H162,"0")+IFERROR(V163/H163,"0")</f>
        <v>71</v>
      </c>
      <c r="W164" s="308">
        <f>IFERROR(IF(W160="",0,W160),"0")+IFERROR(IF(W161="",0,W161),"0")+IFERROR(IF(W162="",0,W162),"0")+IFERROR(IF(W163="",0,W163),"0")</f>
        <v>0.66527000000000003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370</v>
      </c>
      <c r="V165" s="308">
        <f>IFERROR(SUM(V160:V163),"0")</f>
        <v>383.4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40</v>
      </c>
      <c r="V168" s="307">
        <f t="shared" si="8"/>
        <v>46.8</v>
      </c>
      <c r="W168" s="37">
        <f>IFERROR(IF(V168=0,"",ROUNDUP(V168/H168,0)*0.02175),"")</f>
        <v>0.1305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560</v>
      </c>
      <c r="V173" s="307">
        <f t="shared" si="8"/>
        <v>561.6</v>
      </c>
      <c r="W173" s="37">
        <f>IFERROR(IF(V173=0,"",ROUNDUP(V173/H173,0)*0.00753),"")</f>
        <v>1.7620200000000001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760</v>
      </c>
      <c r="V175" s="307">
        <f t="shared" si="8"/>
        <v>760.8</v>
      </c>
      <c r="W175" s="37">
        <f>IFERROR(IF(V175=0,"",ROUNDUP(V175/H175,0)*0.00753),"")</f>
        <v>2.3870100000000001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120</v>
      </c>
      <c r="V177" s="307">
        <f t="shared" si="8"/>
        <v>120</v>
      </c>
      <c r="W177" s="37">
        <f t="shared" ref="W177:W183" si="9">IFERROR(IF(V177=0,"",ROUNDUP(V177/H177,0)*0.00753),"")</f>
        <v>0.3765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600</v>
      </c>
      <c r="V179" s="307">
        <f t="shared" si="8"/>
        <v>600</v>
      </c>
      <c r="W179" s="37">
        <f t="shared" si="9"/>
        <v>1.8825000000000001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160</v>
      </c>
      <c r="V182" s="307">
        <f t="shared" si="8"/>
        <v>160.79999999999998</v>
      </c>
      <c r="W182" s="37">
        <f t="shared" si="9"/>
        <v>0.50451000000000001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80</v>
      </c>
      <c r="V183" s="307">
        <f t="shared" si="8"/>
        <v>81.599999999999994</v>
      </c>
      <c r="W183" s="37">
        <f t="shared" si="9"/>
        <v>0.25602000000000003</v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955.1282051282052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958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7.2990600000000008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2320</v>
      </c>
      <c r="V185" s="308">
        <f>IFERROR(SUM(V167:V183),"0")</f>
        <v>2331.6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20</v>
      </c>
      <c r="V187" s="307">
        <f>IFERROR(IF(U187="",0,CEILING((U187/$H187),1)*$H187),"")</f>
        <v>21.599999999999998</v>
      </c>
      <c r="W187" s="37">
        <f>IFERROR(IF(V187=0,"",ROUNDUP(V187/H187,0)*0.00753),"")</f>
        <v>6.7769999999999997E-2</v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48</v>
      </c>
      <c r="V188" s="307">
        <f>IFERROR(IF(U188="",0,CEILING((U188/$H188),1)*$H188),"")</f>
        <v>48</v>
      </c>
      <c r="W188" s="37">
        <f>IFERROR(IF(V188=0,"",ROUNDUP(V188/H188,0)*0.00753),"")</f>
        <v>0.15060000000000001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28.333333333333336</v>
      </c>
      <c r="V189" s="308">
        <f>IFERROR(V187/H187,"0")+IFERROR(V188/H188,"0")</f>
        <v>29</v>
      </c>
      <c r="W189" s="308">
        <f>IFERROR(IF(W187="",0,W187),"0")+IFERROR(IF(W188="",0,W188),"0")</f>
        <v>0.21837000000000001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68</v>
      </c>
      <c r="V190" s="308">
        <f>IFERROR(SUM(V187:V188),"0")</f>
        <v>69.599999999999994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122.5</v>
      </c>
      <c r="V218" s="307">
        <f>IFERROR(IF(U218="",0,CEILING((U218/$H218),1)*$H218),"")</f>
        <v>123.9</v>
      </c>
      <c r="W218" s="37">
        <f>IFERROR(IF(V218=0,"",ROUNDUP(V218/H218,0)*0.00502),"")</f>
        <v>0.29618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58.333333333333329</v>
      </c>
      <c r="V219" s="308">
        <f>IFERROR(V215/H215,"0")+IFERROR(V216/H216,"0")+IFERROR(V217/H217,"0")+IFERROR(V218/H218,"0")</f>
        <v>59</v>
      </c>
      <c r="W219" s="308">
        <f>IFERROR(IF(W215="",0,W215),"0")+IFERROR(IF(W216="",0,W216),"0")+IFERROR(IF(W217="",0,W217),"0")+IFERROR(IF(W218="",0,W218),"0")</f>
        <v>0.29618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122.5</v>
      </c>
      <c r="V220" s="308">
        <f>IFERROR(SUM(V215:V218),"0")</f>
        <v>123.9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50</v>
      </c>
      <c r="V231" s="307">
        <f>IFERROR(IF(U231="",0,CEILING((U231/$H231),1)*$H231),"")</f>
        <v>50.400000000000006</v>
      </c>
      <c r="W231" s="37">
        <f>IFERROR(IF(V231=0,"",ROUNDUP(V231/H231,0)*0.02175),"")</f>
        <v>0.1305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350</v>
      </c>
      <c r="V232" s="307">
        <f>IFERROR(IF(U232="",0,CEILING((U232/$H232),1)*$H232),"")</f>
        <v>351</v>
      </c>
      <c r="W232" s="37">
        <f>IFERROR(IF(V232=0,"",ROUNDUP(V232/H232,0)*0.02175),"")</f>
        <v>0.9787499999999999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20</v>
      </c>
      <c r="V233" s="307">
        <f>IFERROR(IF(U233="",0,CEILING((U233/$H233),1)*$H233),"")</f>
        <v>25.200000000000003</v>
      </c>
      <c r="W233" s="37">
        <f>IFERROR(IF(V233=0,"",ROUNDUP(V233/H233,0)*0.02175),"")</f>
        <v>6.5250000000000002E-2</v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53.205128205128204</v>
      </c>
      <c r="V235" s="308">
        <f>IFERROR(V231/H231,"0")+IFERROR(V232/H232,"0")+IFERROR(V233/H233,"0")+IFERROR(V234/H234,"0")</f>
        <v>54</v>
      </c>
      <c r="W235" s="308">
        <f>IFERROR(IF(W231="",0,W231),"0")+IFERROR(IF(W232="",0,W232),"0")+IFERROR(IF(W233="",0,W233),"0")+IFERROR(IF(W234="",0,W234),"0")</f>
        <v>1.1744999999999999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420</v>
      </c>
      <c r="V236" s="308">
        <f>IFERROR(SUM(V231:V234),"0")</f>
        <v>426.59999999999997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120</v>
      </c>
      <c r="V251" s="307">
        <f t="shared" ref="V251:V257" si="13">IFERROR(IF(U251="",0,CEILING((U251/$H251),1)*$H251),"")</f>
        <v>129.60000000000002</v>
      </c>
      <c r="W251" s="37">
        <f>IFERROR(IF(V251=0,"",ROUNDUP(V251/H251,0)*0.02175),"")</f>
        <v>0.26100000000000001</v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11.111111111111111</v>
      </c>
      <c r="V258" s="308">
        <f>IFERROR(V251/H251,"0")+IFERROR(V252/H252,"0")+IFERROR(V253/H253,"0")+IFERROR(V254/H254,"0")+IFERROR(V255/H255,"0")+IFERROR(V256/H256,"0")+IFERROR(V257/H257,"0")</f>
        <v>12.000000000000002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0.26100000000000001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120</v>
      </c>
      <c r="V259" s="308">
        <f>IFERROR(SUM(V251:V257),"0")</f>
        <v>129.60000000000002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196</v>
      </c>
      <c r="V267" s="307">
        <f>IFERROR(IF(U267="",0,CEILING((U267/$H267),1)*$H267),"")</f>
        <v>196.56</v>
      </c>
      <c r="W267" s="37">
        <f>IFERROR(IF(V267=0,"",ROUNDUP(V267/H267,0)*0.00753),"")</f>
        <v>0.88101000000000007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116.66666666666667</v>
      </c>
      <c r="V269" s="308">
        <f>IFERROR(V267/H267,"0")+IFERROR(V268/H268,"0")</f>
        <v>117</v>
      </c>
      <c r="W269" s="308">
        <f>IFERROR(IF(W267="",0,W267),"0")+IFERROR(IF(W268="",0,W268),"0")</f>
        <v>0.88101000000000007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196</v>
      </c>
      <c r="V270" s="308">
        <f>IFERROR(SUM(V267:V268),"0")</f>
        <v>196.56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882</v>
      </c>
      <c r="V273" s="307">
        <f>IFERROR(IF(U273="",0,CEILING((U273/$H273),1)*$H273),"")</f>
        <v>882</v>
      </c>
      <c r="W273" s="37">
        <f>IFERROR(IF(V273=0,"",ROUNDUP(V273/H273,0)*0.00753),"")</f>
        <v>2.6355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504</v>
      </c>
      <c r="V274" s="307">
        <f>IFERROR(IF(U274="",0,CEILING((U274/$H274),1)*$H274),"")</f>
        <v>504</v>
      </c>
      <c r="W274" s="37">
        <f>IFERROR(IF(V274=0,"",ROUNDUP(V274/H274,0)*0.00753),"")</f>
        <v>1.506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550</v>
      </c>
      <c r="V275" s="308">
        <f>IFERROR(V272/H272,"0")+IFERROR(V273/H273,"0")+IFERROR(V274/H274,"0")</f>
        <v>550</v>
      </c>
      <c r="W275" s="308">
        <f>IFERROR(IF(W272="",0,W272),"0")+IFERROR(IF(W273="",0,W273),"0")+IFERROR(IF(W274="",0,W274),"0")</f>
        <v>4.1414999999999997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1386</v>
      </c>
      <c r="V276" s="308">
        <f>IFERROR(SUM(V272:V274),"0")</f>
        <v>1386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57</v>
      </c>
      <c r="V278" s="307">
        <f>IFERROR(IF(U278="",0,CEILING((U278/$H278),1)*$H278),"")</f>
        <v>56.999999999999993</v>
      </c>
      <c r="W278" s="37">
        <f>IFERROR(IF(V278=0,"",ROUNDUP(V278/H278,0)*0.00753),"")</f>
        <v>0.18825</v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25.000000000000004</v>
      </c>
      <c r="V279" s="308">
        <f>IFERROR(V278/H278,"0")</f>
        <v>25</v>
      </c>
      <c r="W279" s="308">
        <f>IFERROR(IF(W278="",0,W278),"0")</f>
        <v>0.18825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57</v>
      </c>
      <c r="V280" s="308">
        <f>IFERROR(SUM(V278:V278),"0")</f>
        <v>56.999999999999993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17</v>
      </c>
      <c r="V282" s="307">
        <f>IFERROR(IF(U282="",0,CEILING((U282/$H282),1)*$H282),"")</f>
        <v>17.849999999999998</v>
      </c>
      <c r="W282" s="37">
        <f>IFERROR(IF(V282=0,"",ROUNDUP(V282/H282,0)*0.00753),"")</f>
        <v>5.271E-2</v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6.666666666666667</v>
      </c>
      <c r="V283" s="308">
        <f>IFERROR(V282/H282,"0")</f>
        <v>7</v>
      </c>
      <c r="W283" s="308">
        <f>IFERROR(IF(W282="",0,W282),"0")</f>
        <v>5.271E-2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17</v>
      </c>
      <c r="V284" s="308">
        <f>IFERROR(SUM(V282:V282),"0")</f>
        <v>17.849999999999998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1500</v>
      </c>
      <c r="V288" s="307">
        <f t="shared" ref="V288:V295" si="14">IFERROR(IF(U288="",0,CEILING((U288/$H288),1)*$H288),"")</f>
        <v>1500</v>
      </c>
      <c r="W288" s="37">
        <f>IFERROR(IF(V288=0,"",ROUNDUP(V288/H288,0)*0.02175),"")</f>
        <v>2.1749999999999998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1200</v>
      </c>
      <c r="V290" s="307">
        <f t="shared" si="14"/>
        <v>1200</v>
      </c>
      <c r="W290" s="37">
        <f>IFERROR(IF(V290=0,"",ROUNDUP(V290/H290,0)*0.02175),"")</f>
        <v>1.7399999999999998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1900</v>
      </c>
      <c r="V292" s="307">
        <f t="shared" si="14"/>
        <v>1905</v>
      </c>
      <c r="W292" s="37">
        <f>IFERROR(IF(V292=0,"",ROUNDUP(V292/H292,0)*0.02175),"")</f>
        <v>2.7622499999999999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50</v>
      </c>
      <c r="V294" s="307">
        <f t="shared" si="14"/>
        <v>50</v>
      </c>
      <c r="W294" s="37">
        <f>IFERROR(IF(V294=0,"",ROUNDUP(V294/H294,0)*0.00937),"")</f>
        <v>9.3700000000000006E-2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20</v>
      </c>
      <c r="V295" s="307">
        <f t="shared" si="14"/>
        <v>20</v>
      </c>
      <c r="W295" s="37">
        <f>IFERROR(IF(V295=0,"",ROUNDUP(V295/H295,0)*0.00937),"")</f>
        <v>3.7479999999999999E-2</v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320.66666666666669</v>
      </c>
      <c r="V296" s="308">
        <f>IFERROR(V288/H288,"0")+IFERROR(V289/H289,"0")+IFERROR(V290/H290,"0")+IFERROR(V291/H291,"0")+IFERROR(V292/H292,"0")+IFERROR(V293/H293,"0")+IFERROR(V294/H294,"0")+IFERROR(V295/H295,"0")</f>
        <v>321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6.8084299999999995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4670</v>
      </c>
      <c r="V297" s="308">
        <f>IFERROR(SUM(V288:V295),"0")</f>
        <v>4675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1800</v>
      </c>
      <c r="V299" s="307">
        <f>IFERROR(IF(U299="",0,CEILING((U299/$H299),1)*$H299),"")</f>
        <v>1800</v>
      </c>
      <c r="W299" s="37">
        <f>IFERROR(IF(V299=0,"",ROUNDUP(V299/H299,0)*0.02175),"")</f>
        <v>2.61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16</v>
      </c>
      <c r="V300" s="307">
        <f>IFERROR(IF(U300="",0,CEILING((U300/$H300),1)*$H300),"")</f>
        <v>16</v>
      </c>
      <c r="W300" s="37">
        <f>IFERROR(IF(V300=0,"",ROUNDUP(V300/H300,0)*0.00937),"")</f>
        <v>3.7479999999999999E-2</v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124</v>
      </c>
      <c r="V301" s="308">
        <f>IFERROR(V299/H299,"0")+IFERROR(V300/H300,"0")</f>
        <v>124</v>
      </c>
      <c r="W301" s="308">
        <f>IFERROR(IF(W299="",0,W299),"0")+IFERROR(IF(W300="",0,W300),"0")</f>
        <v>2.6474799999999998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1816</v>
      </c>
      <c r="V302" s="308">
        <f>IFERROR(SUM(V299:V300),"0")</f>
        <v>1816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100</v>
      </c>
      <c r="V308" s="307">
        <f>IFERROR(IF(U308="",0,CEILING((U308/$H308),1)*$H308),"")</f>
        <v>101.39999999999999</v>
      </c>
      <c r="W308" s="37">
        <f>IFERROR(IF(V308=0,"",ROUNDUP(V308/H308,0)*0.02175),"")</f>
        <v>0.28275</v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12.820512820512821</v>
      </c>
      <c r="V309" s="308">
        <f>IFERROR(V308/H308,"0")</f>
        <v>13</v>
      </c>
      <c r="W309" s="308">
        <f>IFERROR(IF(W308="",0,W308),"0")</f>
        <v>0.28275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100</v>
      </c>
      <c r="V310" s="308">
        <f>IFERROR(SUM(V308:V308),"0")</f>
        <v>101.39999999999999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40</v>
      </c>
      <c r="V312" s="307">
        <f>IFERROR(IF(U312="",0,CEILING((U312/$H312),1)*$H312),"")</f>
        <v>46.8</v>
      </c>
      <c r="W312" s="37">
        <f>IFERROR(IF(V312=0,"",ROUNDUP(V312/H312,0)*0.02175),"")</f>
        <v>0.1305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5.1282051282051286</v>
      </c>
      <c r="V313" s="308">
        <f>IFERROR(V312/H312,"0")</f>
        <v>6</v>
      </c>
      <c r="W313" s="308">
        <f>IFERROR(IF(W312="",0,W312),"0")</f>
        <v>0.1305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40</v>
      </c>
      <c r="V314" s="308">
        <f>IFERROR(SUM(V312:V312),"0")</f>
        <v>46.8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30</v>
      </c>
      <c r="V329" s="307">
        <f>IFERROR(IF(U329="",0,CEILING((U329/$H329),1)*$H329),"")</f>
        <v>31.2</v>
      </c>
      <c r="W329" s="37">
        <f>IFERROR(IF(V329=0,"",ROUNDUP(V329/H329,0)*0.02175),"")</f>
        <v>8.6999999999999994E-2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3.8461538461538463</v>
      </c>
      <c r="V333" s="308">
        <f>IFERROR(V329/H329,"0")+IFERROR(V330/H330,"0")+IFERROR(V331/H331,"0")+IFERROR(V332/H332,"0")</f>
        <v>4</v>
      </c>
      <c r="W333" s="308">
        <f>IFERROR(IF(W329="",0,W329),"0")+IFERROR(IF(W330="",0,W330),"0")+IFERROR(IF(W331="",0,W331),"0")+IFERROR(IF(W332="",0,W332),"0")</f>
        <v>8.6999999999999994E-2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30</v>
      </c>
      <c r="V334" s="308">
        <f>IFERROR(SUM(V329:V332),"0")</f>
        <v>31.2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100</v>
      </c>
      <c r="V347" s="307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50</v>
      </c>
      <c r="V349" s="307">
        <f t="shared" si="15"/>
        <v>50.400000000000006</v>
      </c>
      <c r="W349" s="37">
        <f>IFERROR(IF(V349=0,"",ROUNDUP(V349/H349,0)*0.00753),"")</f>
        <v>9.0359999999999996E-2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105</v>
      </c>
      <c r="V352" s="307">
        <f t="shared" si="15"/>
        <v>105</v>
      </c>
      <c r="W352" s="37">
        <f t="shared" si="16"/>
        <v>0.251</v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70</v>
      </c>
      <c r="V354" s="307">
        <f t="shared" si="15"/>
        <v>71.400000000000006</v>
      </c>
      <c r="W354" s="37">
        <f t="shared" si="16"/>
        <v>0.17068</v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35</v>
      </c>
      <c r="V358" s="307">
        <f t="shared" si="15"/>
        <v>35.700000000000003</v>
      </c>
      <c r="W358" s="37">
        <f t="shared" si="16"/>
        <v>8.5339999999999999E-2</v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135.71428571428572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137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0.77810000000000001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360</v>
      </c>
      <c r="V361" s="308">
        <f>IFERROR(SUM(V347:V359),"0")</f>
        <v>363.3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6</v>
      </c>
      <c r="V374" s="307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7</v>
      </c>
      <c r="V375" s="307">
        <f>IFERROR(IF(U375="",0,CEILING((U375/$H375),1)*$H375),"")</f>
        <v>7.1999999999999993</v>
      </c>
      <c r="W375" s="37">
        <f>IFERROR(IF(V375=0,"",ROUNDUP(V375/H375,0)*0.00349),"")</f>
        <v>4.1880000000000001E-2</v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7</v>
      </c>
      <c r="V376" s="307">
        <f>IFERROR(IF(U376="",0,CEILING((U376/$H376),1)*$H376),"")</f>
        <v>7.1999999999999993</v>
      </c>
      <c r="W376" s="37">
        <f>IFERROR(IF(V376=0,"",ROUNDUP(V376/H376,0)*0.00349),"")</f>
        <v>4.1880000000000001E-2</v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33.333333333333336</v>
      </c>
      <c r="V377" s="308">
        <f>IFERROR(V374/H374,"0")+IFERROR(V375/H375,"0")+IFERROR(V376/H376,"0")</f>
        <v>34</v>
      </c>
      <c r="W377" s="308">
        <f>IFERROR(IF(W374="",0,W374),"0")+IFERROR(IF(W375="",0,W375),"0")+IFERROR(IF(W376="",0,W376),"0")</f>
        <v>0.11866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20</v>
      </c>
      <c r="V378" s="308">
        <f>IFERROR(SUM(V374:V376),"0")</f>
        <v>20.399999999999999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7</v>
      </c>
      <c r="V380" s="307">
        <f>IFERROR(IF(U380="",0,CEILING((U380/$H380),1)*$H380),"")</f>
        <v>7.8000000000000007</v>
      </c>
      <c r="W380" s="37">
        <f>IFERROR(IF(V380=0,"",ROUNDUP(V380/H380,0)*0.00673),"")</f>
        <v>4.0379999999999999E-2</v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5.3846153846153841</v>
      </c>
      <c r="V381" s="308">
        <f>IFERROR(V380/H380,"0")</f>
        <v>6</v>
      </c>
      <c r="W381" s="308">
        <f>IFERROR(IF(W380="",0,W380),"0")</f>
        <v>4.0379999999999999E-2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7</v>
      </c>
      <c r="V382" s="308">
        <f>IFERROR(SUM(V380:V380),"0")</f>
        <v>7.8000000000000007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100</v>
      </c>
      <c r="V390" s="307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17.5</v>
      </c>
      <c r="V395" s="307">
        <f t="shared" si="17"/>
        <v>18.900000000000002</v>
      </c>
      <c r="W395" s="37">
        <f>IFERROR(IF(V395=0,"",ROUNDUP(V395/H395,0)*0.00502),"")</f>
        <v>4.5179999999999998E-2</v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32.142857142857139</v>
      </c>
      <c r="V397" s="308">
        <f>IFERROR(V390/H390,"0")+IFERROR(V391/H391,"0")+IFERROR(V392/H392,"0")+IFERROR(V393/H393,"0")+IFERROR(V394/H394,"0")+IFERROR(V395/H395,"0")+IFERROR(V396/H396,"0")</f>
        <v>33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0.22589999999999999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117.5</v>
      </c>
      <c r="V398" s="308">
        <f>IFERROR(SUM(V390:V396),"0")</f>
        <v>119.70000000000002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6</v>
      </c>
      <c r="V400" s="307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10</v>
      </c>
      <c r="V401" s="308">
        <f>IFERROR(V400/H400,"0")</f>
        <v>10</v>
      </c>
      <c r="W401" s="308">
        <f>IFERROR(IF(W400="",0,W400),"0")</f>
        <v>3.49E-2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6</v>
      </c>
      <c r="V402" s="308">
        <f>IFERROR(SUM(V400:V400),"0")</f>
        <v>6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7</v>
      </c>
      <c r="V404" s="307">
        <f>IFERROR(IF(U404="",0,CEILING((U404/$H404),1)*$H404),"")</f>
        <v>7.8000000000000007</v>
      </c>
      <c r="W404" s="37">
        <f>IFERROR(IF(V404=0,"",ROUNDUP(V404/H404,0)*0.00673),"")</f>
        <v>4.0379999999999999E-2</v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5.3846153846153841</v>
      </c>
      <c r="V405" s="308">
        <f>IFERROR(V404/H404,"0")</f>
        <v>6</v>
      </c>
      <c r="W405" s="308">
        <f>IFERROR(IF(W404="",0,W404),"0")</f>
        <v>4.0379999999999999E-2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7</v>
      </c>
      <c r="V406" s="308">
        <f>IFERROR(SUM(V404:V404),"0")</f>
        <v>7.8000000000000007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60</v>
      </c>
      <c r="V410" s="307">
        <f t="shared" ref="V410:V418" si="18">IFERROR(IF(U410="",0,CEILING((U410/$H410),1)*$H410),"")</f>
        <v>63.36</v>
      </c>
      <c r="W410" s="37">
        <f>IFERROR(IF(V410=0,"",ROUNDUP(V410/H410,0)*0.01196),"")</f>
        <v>0.14352000000000001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240</v>
      </c>
      <c r="V411" s="307">
        <f t="shared" si="18"/>
        <v>242.88000000000002</v>
      </c>
      <c r="W411" s="37">
        <f>IFERROR(IF(V411=0,"",ROUNDUP(V411/H411,0)*0.01196),"")</f>
        <v>0.55015999999999998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50</v>
      </c>
      <c r="V412" s="307">
        <f t="shared" si="18"/>
        <v>52.800000000000004</v>
      </c>
      <c r="W412" s="37">
        <f>IFERROR(IF(V412=0,"",ROUNDUP(V412/H412,0)*0.01196),"")</f>
        <v>0.1196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50</v>
      </c>
      <c r="V413" s="307">
        <f t="shared" si="18"/>
        <v>52.800000000000004</v>
      </c>
      <c r="W413" s="37">
        <f>IFERROR(IF(V413=0,"",ROUNDUP(V413/H413,0)*0.01196),"")</f>
        <v>0.1196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75.757575757575751</v>
      </c>
      <c r="V419" s="308">
        <f>IFERROR(V410/H410,"0")+IFERROR(V411/H411,"0")+IFERROR(V412/H412,"0")+IFERROR(V413/H413,"0")+IFERROR(V414/H414,"0")+IFERROR(V415/H415,"0")+IFERROR(V416/H416,"0")+IFERROR(V417/H417,"0")+IFERROR(V418/H418,"0")</f>
        <v>78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0.93288000000000004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400</v>
      </c>
      <c r="V420" s="308">
        <f>IFERROR(SUM(V410:V418),"0")</f>
        <v>411.84000000000003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50</v>
      </c>
      <c r="V422" s="307">
        <f>IFERROR(IF(U422="",0,CEILING((U422/$H422),1)*$H422),"")</f>
        <v>52.800000000000004</v>
      </c>
      <c r="W422" s="37">
        <f>IFERROR(IF(V422=0,"",ROUNDUP(V422/H422,0)*0.01196),"")</f>
        <v>0.1196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9.4696969696969688</v>
      </c>
      <c r="V424" s="308">
        <f>IFERROR(V422/H422,"0")+IFERROR(V423/H423,"0")</f>
        <v>10</v>
      </c>
      <c r="W424" s="308">
        <f>IFERROR(IF(W422="",0,W422),"0")+IFERROR(IF(W423="",0,W423),"0")</f>
        <v>0.1196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50</v>
      </c>
      <c r="V425" s="308">
        <f>IFERROR(SUM(V422:V423),"0")</f>
        <v>52.800000000000004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50</v>
      </c>
      <c r="V427" s="307">
        <f t="shared" ref="V427:V432" si="19">IFERROR(IF(U427="",0,CEILING((U427/$H427),1)*$H427),"")</f>
        <v>52.800000000000004</v>
      </c>
      <c r="W427" s="37">
        <f>IFERROR(IF(V427=0,"",ROUNDUP(V427/H427,0)*0.01196),"")</f>
        <v>0.1196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50</v>
      </c>
      <c r="V428" s="307">
        <f t="shared" si="19"/>
        <v>52.800000000000004</v>
      </c>
      <c r="W428" s="37">
        <f>IFERROR(IF(V428=0,"",ROUNDUP(V428/H428,0)*0.01196),"")</f>
        <v>0.1196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200</v>
      </c>
      <c r="V429" s="307">
        <f t="shared" si="19"/>
        <v>200.64000000000001</v>
      </c>
      <c r="W429" s="37">
        <f>IFERROR(IF(V429=0,"",ROUNDUP(V429/H429,0)*0.01196),"")</f>
        <v>0.45448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56.818181818181813</v>
      </c>
      <c r="V433" s="308">
        <f>IFERROR(V427/H427,"0")+IFERROR(V428/H428,"0")+IFERROR(V429/H429,"0")+IFERROR(V430/H430,"0")+IFERROR(V431/H431,"0")+IFERROR(V432/H432,"0")</f>
        <v>58</v>
      </c>
      <c r="W433" s="308">
        <f>IFERROR(IF(W427="",0,W427),"0")+IFERROR(IF(W428="",0,W428),"0")+IFERROR(IF(W429="",0,W429),"0")+IFERROR(IF(W430="",0,W430),"0")+IFERROR(IF(W431="",0,W431),"0")+IFERROR(IF(W432="",0,W432),"0")</f>
        <v>0.69367999999999996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300</v>
      </c>
      <c r="V434" s="308">
        <f>IFERROR(SUM(V427:V432),"0")</f>
        <v>306.24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</v>
      </c>
      <c r="V444" s="307">
        <f>IFERROR(IF(U444="",0,CEILING((U444/$H444),1)*$H444),"")</f>
        <v>60</v>
      </c>
      <c r="W444" s="37">
        <f>IFERROR(IF(V444=0,"",ROUNDUP(V444/H444,0)*0.02175),"")</f>
        <v>0.10874999999999999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4.166666666666667</v>
      </c>
      <c r="V445" s="308">
        <f>IFERROR(V443/H443,"0")+IFERROR(V444/H444,"0")</f>
        <v>5</v>
      </c>
      <c r="W445" s="308">
        <f>IFERROR(IF(W443="",0,W443),"0")+IFERROR(IF(W444="",0,W444),"0")</f>
        <v>0.10874999999999999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</v>
      </c>
      <c r="V446" s="308">
        <f>IFERROR(SUM(V443:V444),"0")</f>
        <v>60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500</v>
      </c>
      <c r="V458" s="307">
        <f>IFERROR(IF(U458="",0,CEILING((U458/$H458),1)*$H458),"")</f>
        <v>507</v>
      </c>
      <c r="W458" s="37">
        <f>IFERROR(IF(V458=0,"",ROUNDUP(V458/H458,0)*0.02175),"")</f>
        <v>1.4137499999999998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64.102564102564102</v>
      </c>
      <c r="V461" s="308">
        <f>IFERROR(V458/H458,"0")+IFERROR(V459/H459,"0")+IFERROR(V460/H460,"0")</f>
        <v>65</v>
      </c>
      <c r="W461" s="308">
        <f>IFERROR(IF(W458="",0,W458),"0")+IFERROR(IF(W459="",0,W459),"0")+IFERROR(IF(W460="",0,W460),"0")</f>
        <v>1.4137499999999998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500</v>
      </c>
      <c r="V462" s="308">
        <f>IFERROR(SUM(V458:V460),"0")</f>
        <v>507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17462.5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17614.689999999999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18598.145858955857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18759.995000000003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19448.145858955857</v>
      </c>
      <c r="V466" s="308">
        <f>GrossWeightTotalR+PalletQtyTotalR*25</f>
        <v>19609.995000000003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3702.5895462562121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3731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38.959089999999996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189</v>
      </c>
      <c r="D473" s="47">
        <f>IFERROR(V56*1,"0")+IFERROR(V57*1,"0")+IFERROR(V58*1,"0")</f>
        <v>707.40000000000009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1926.8000000000002</v>
      </c>
      <c r="F473" s="47">
        <f>IFERROR(V122*1,"0")+IFERROR(V123*1,"0")+IFERROR(V124*1,"0")+IFERROR(V125*1,"0")</f>
        <v>718.2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417.9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2784.6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550.5</v>
      </c>
      <c r="K473" s="47">
        <f>IFERROR(V251*1,"0")+IFERROR(V252*1,"0")+IFERROR(V253*1,"0")+IFERROR(V254*1,"0")+IFERROR(V255*1,"0")+IFERROR(V256*1,"0")+IFERROR(V257*1,"0")+IFERROR(V261*1,"0")+IFERROR(V262*1,"0")</f>
        <v>129.60000000000002</v>
      </c>
      <c r="L473" s="47">
        <f>IFERROR(V267*1,"0")+IFERROR(V268*1,"0")+IFERROR(V272*1,"0")+IFERROR(V273*1,"0")+IFERROR(V274*1,"0")+IFERROR(V278*1,"0")+IFERROR(V282*1,"0")</f>
        <v>1657.4099999999999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6639.2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31.2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391.5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133.50000000000003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770.88</v>
      </c>
      <c r="R473" s="47">
        <f>IFERROR(V443*1,"0")+IFERROR(V444*1,"0")+IFERROR(V448*1,"0")+IFERROR(V449*1,"0")+IFERROR(V453*1,"0")+IFERROR(V454*1,"0")+IFERROR(V458*1,"0")+IFERROR(V459*1,"0")+IFERROR(V460*1,"0")</f>
        <v>567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2023-08-31T10:39:28Z</dcterms:modified>
</cp:coreProperties>
</file>