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<sst xmlns="http://schemas.openxmlformats.org/spreadsheetml/2006/main" count="787" uniqueCount="329">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</sst>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45173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24</v>
      </c>
      <c r="V30" s="154">
        <f>IFERROR(IF(U30="","",U30),"")</f>
        <v>24</v>
      </c>
      <c r="W30" s="37">
        <f>IFERROR(IF(U30="","",U30*0.00936),"")</f>
        <v>0.22464000000000001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24</v>
      </c>
      <c r="V32" s="155">
        <f>IFERROR(SUM(V28:V31),"0")</f>
        <v>24</v>
      </c>
      <c r="W32" s="155">
        <f>IFERROR(IF(W28="",0,W28),"0")+IFERROR(IF(W29="",0,W29),"0")+IFERROR(IF(W30="",0,W30),"0")+IFERROR(IF(W31="",0,W31),"0")</f>
        <v>0.22464000000000001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36</v>
      </c>
      <c r="V33" s="155">
        <f>IFERROR(SUMPRODUCT(V28:V31*H28:H31),"0")</f>
        <v>36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6</v>
      </c>
      <c r="V44" s="154">
        <f>IFERROR(IF(U44="","",U44),"")</f>
        <v>6</v>
      </c>
      <c r="W44" s="37">
        <f>IFERROR(IF(U44="","",U44*0.0095),"")</f>
        <v>5.6999999999999995E-2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3</v>
      </c>
      <c r="V45" s="154">
        <f>IFERROR(IF(U45="","",U45),"")</f>
        <v>3</v>
      </c>
      <c r="W45" s="37">
        <f>IFERROR(IF(U45="","",U45*0.0095),"")</f>
        <v>2.8499999999999998E-2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9</v>
      </c>
      <c r="V46" s="155">
        <f>IFERROR(SUM(V44:V45),"0")</f>
        <v>9</v>
      </c>
      <c r="W46" s="155">
        <f>IFERROR(IF(W44="",0,W44),"0")+IFERROR(IF(W45="",0,W45),"0")</f>
        <v>8.5499999999999993E-2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10.799999999999999</v>
      </c>
      <c r="V47" s="155">
        <f>IFERROR(SUMPRODUCT(V44:V45*H44:H45),"0")</f>
        <v>10.799999999999999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17</v>
      </c>
      <c r="V55" s="154">
        <f t="shared" si="0"/>
        <v>17</v>
      </c>
      <c r="W55" s="37">
        <f t="shared" si="1"/>
        <v>0.26350000000000001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17</v>
      </c>
      <c r="V56" s="155">
        <f>IFERROR(SUM(V50:V55),"0")</f>
        <v>17</v>
      </c>
      <c r="W56" s="155">
        <f>IFERROR(IF(W50="",0,W50),"0")+IFERROR(IF(W51="",0,W51),"0")+IFERROR(IF(W52="",0,W52),"0")+IFERROR(IF(W53="",0,W53),"0")+IFERROR(IF(W54="",0,W54),"0")+IFERROR(IF(W55="",0,W55),"0")</f>
        <v>0.26350000000000001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122.4</v>
      </c>
      <c r="V57" s="155">
        <f>IFERROR(SUMPRODUCT(V50:V55*H50:H55),"0")</f>
        <v>122.4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189</v>
      </c>
      <c r="V61" s="154">
        <f>IFERROR(IF(U61="","",U61),"")</f>
        <v>189</v>
      </c>
      <c r="W61" s="37">
        <f>IFERROR(IF(U61="","",U61*0.00855),"")</f>
        <v>1.61595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189</v>
      </c>
      <c r="V62" s="155">
        <f>IFERROR(SUM(V60:V61),"0")</f>
        <v>189</v>
      </c>
      <c r="W62" s="155">
        <f>IFERROR(IF(W60="",0,W60),"0")+IFERROR(IF(W61="",0,W61),"0")</f>
        <v>1.61595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945</v>
      </c>
      <c r="V63" s="155">
        <f>IFERROR(SUMPRODUCT(V60:V61*H60:H61),"0")</f>
        <v>945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8</v>
      </c>
      <c r="V79" s="154">
        <f t="shared" si="2"/>
        <v>8</v>
      </c>
      <c r="W79" s="37">
        <f t="shared" si="3"/>
        <v>0.14304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16</v>
      </c>
      <c r="V82" s="154">
        <f t="shared" si="2"/>
        <v>16</v>
      </c>
      <c r="W82" s="37">
        <f t="shared" si="3"/>
        <v>0.28608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24</v>
      </c>
      <c r="V83" s="155">
        <f>IFERROR(SUM(V77:V82),"0")</f>
        <v>24</v>
      </c>
      <c r="W83" s="155">
        <f>IFERROR(IF(W77="",0,W77),"0")+IFERROR(IF(W78="",0,W78),"0")+IFERROR(IF(W79="",0,W79),"0")+IFERROR(IF(W80="",0,W80),"0")+IFERROR(IF(W81="",0,W81),"0")+IFERROR(IF(W82="",0,W82),"0")</f>
        <v>0.42912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86.4</v>
      </c>
      <c r="V84" s="155">
        <f>IFERROR(SUMPRODUCT(V77:V82*H77:H82),"0")</f>
        <v>86.4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1</v>
      </c>
      <c r="V96" s="154">
        <f>IFERROR(IF(U96="","",U96),"")</f>
        <v>1</v>
      </c>
      <c r="W96" s="37">
        <f>IFERROR(IF(U96="","",U96*0.0155),"")</f>
        <v>1.55E-2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1</v>
      </c>
      <c r="V98" s="155">
        <f>IFERROR(SUM(V94:V97),"0")</f>
        <v>1</v>
      </c>
      <c r="W98" s="155">
        <f>IFERROR(IF(W94="",0,W94),"0")+IFERROR(IF(W95="",0,W95),"0")+IFERROR(IF(W96="",0,W96),"0")+IFERROR(IF(W97="",0,W97),"0")</f>
        <v>1.55E-2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6.88</v>
      </c>
      <c r="V99" s="155">
        <f>IFERROR(SUMPRODUCT(V94:V97*H94:H97),"0")</f>
        <v>6.88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11</v>
      </c>
      <c r="V102" s="154">
        <f>IFERROR(IF(U102="","",U102),"")</f>
        <v>11</v>
      </c>
      <c r="W102" s="37">
        <f>IFERROR(IF(U102="","",U102*0.01788),"")</f>
        <v>0.19667999999999999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12</v>
      </c>
      <c r="V103" s="154">
        <f>IFERROR(IF(U103="","",U103),"")</f>
        <v>12</v>
      </c>
      <c r="W103" s="37">
        <f>IFERROR(IF(U103="","",U103*0.01788),"")</f>
        <v>0.21456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23</v>
      </c>
      <c r="V104" s="155">
        <f>IFERROR(SUM(V102:V103),"0")</f>
        <v>23</v>
      </c>
      <c r="W104" s="155">
        <f>IFERROR(IF(W102="",0,W102),"0")+IFERROR(IF(W103="",0,W103),"0")</f>
        <v>0.41123999999999999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69</v>
      </c>
      <c r="V105" s="155">
        <f>IFERROR(SUMPRODUCT(V102:V103*H102:H103),"0")</f>
        <v>69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13</v>
      </c>
      <c r="V108" s="154">
        <f>IFERROR(IF(U108="","",U108),"")</f>
        <v>13</v>
      </c>
      <c r="W108" s="37">
        <f>IFERROR(IF(U108="","",U108*0.01788),"")</f>
        <v>0.23244000000000001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13</v>
      </c>
      <c r="V109" s="155">
        <f>IFERROR(SUM(V108:V108),"0")</f>
        <v>13</v>
      </c>
      <c r="W109" s="155">
        <f>IFERROR(IF(W108="",0,W108),"0")</f>
        <v>0.23244000000000001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39</v>
      </c>
      <c r="V110" s="155">
        <f>IFERROR(SUMPRODUCT(V108:V108*H108:H108),"0")</f>
        <v>39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8</v>
      </c>
      <c r="V116" s="154">
        <f>IFERROR(IF(U116="","",U116),"")</f>
        <v>8</v>
      </c>
      <c r="W116" s="37">
        <f>IFERROR(IF(U116="","",U116*0.01788),"")</f>
        <v>0.14304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8</v>
      </c>
      <c r="V117" s="155">
        <f>IFERROR(SUM(V113:V116),"0")</f>
        <v>8</v>
      </c>
      <c r="W117" s="155">
        <f>IFERROR(IF(W113="",0,W113),"0")+IFERROR(IF(W114="",0,W114),"0")+IFERROR(IF(W115="",0,W115),"0")+IFERROR(IF(W116="",0,W116),"0")</f>
        <v>0.14304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24</v>
      </c>
      <c r="V118" s="155">
        <f>IFERROR(SUMPRODUCT(V113:V116*H113:H116),"0")</f>
        <v>24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30</v>
      </c>
      <c r="V142" s="154">
        <f>IFERROR(IF(U142="","",U142),"")</f>
        <v>30</v>
      </c>
      <c r="W142" s="37">
        <f>IFERROR(IF(U142="","",U142*0.0155),"")</f>
        <v>0.46499999999999997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30</v>
      </c>
      <c r="V143" s="155">
        <f>IFERROR(SUM(V142:V142),"0")</f>
        <v>30</v>
      </c>
      <c r="W143" s="155">
        <f>IFERROR(IF(W142="",0,W142),"0")</f>
        <v>0.46499999999999997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180</v>
      </c>
      <c r="V144" s="155">
        <f>IFERROR(SUMPRODUCT(V142:V142*H142:H142),"0")</f>
        <v>180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0</v>
      </c>
      <c r="V150" s="155">
        <f>IFERROR(SUM(V146:V149),"0")</f>
        <v>0</v>
      </c>
      <c r="W150" s="155">
        <f>IFERROR(IF(W146="",0,W146),"0")+IFERROR(IF(W147="",0,W147),"0")+IFERROR(IF(W148="",0,W148),"0")+IFERROR(IF(W149="",0,W149),"0")</f>
        <v>0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0</v>
      </c>
      <c r="V151" s="155">
        <f>IFERROR(SUMPRODUCT(V146:V149*H146:H149),"0")</f>
        <v>0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19</v>
      </c>
      <c r="V158" s="154">
        <f t="shared" si="4"/>
        <v>19</v>
      </c>
      <c r="W158" s="37">
        <f t="shared" si="5"/>
        <v>0.17784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17</v>
      </c>
      <c r="V159" s="154">
        <f t="shared" si="4"/>
        <v>17</v>
      </c>
      <c r="W159" s="37">
        <f>IFERROR(IF(U159="","",U159*0.0155),"")</f>
        <v>0.26350000000000001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36</v>
      </c>
      <c r="V163" s="155">
        <f>IFERROR(SUM(V153:V162),"0")</f>
        <v>36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0.44134000000000001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163.80000000000001</v>
      </c>
      <c r="V164" s="155">
        <f>IFERROR(SUMPRODUCT(V153:V162*H153:H162),"0")</f>
        <v>163.80000000000001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15</v>
      </c>
      <c r="V186" s="154">
        <f>IFERROR(IF(U186="","",U186),"")</f>
        <v>15</v>
      </c>
      <c r="W186" s="37">
        <f>IFERROR(IF(U186="","",U186*0.01788),"")</f>
        <v>0.26819999999999999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15</v>
      </c>
      <c r="V188" s="155">
        <f>IFERROR(SUM(V186:V187),"0")</f>
        <v>15</v>
      </c>
      <c r="W188" s="155">
        <f>IFERROR(IF(W186="",0,W186),"0")+IFERROR(IF(W187="",0,W187),"0")</f>
        <v>0.26819999999999999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45</v>
      </c>
      <c r="V189" s="155">
        <f>IFERROR(SUMPRODUCT(V186:V187*H186:H187),"0")</f>
        <v>45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2</v>
      </c>
      <c r="V235" s="154">
        <f>IFERROR(IF(U235="","",U235),"")</f>
        <v>2</v>
      </c>
      <c r="W235" s="37">
        <f>IFERROR(IF(U235="","",U235*0.0155),"")</f>
        <v>3.1E-2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2</v>
      </c>
      <c r="V236" s="155">
        <f>IFERROR(SUM(V235:V235),"0")</f>
        <v>2</v>
      </c>
      <c r="W236" s="155">
        <f>IFERROR(IF(W235="",0,W235),"0")</f>
        <v>3.1E-2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10</v>
      </c>
      <c r="V237" s="155">
        <f>IFERROR(SUMPRODUCT(V235:V235*H235:H235),"0")</f>
        <v>10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1738.2800000000002</v>
      </c>
      <c r="V243" s="155">
        <f>IFERROR(V24+V33+V41+V47+V57+V63+V68+V74+V84+V91+V99+V105+V110+V118+V123+V129+V134+V140+V144+V151+V164+V169+V177+V182+V189+V194+V199+V206+V214+V219+V225+V231+V237+V242,"0")</f>
        <v>1738.2800000000002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1867.0375999999994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1867.0375999999994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1992.0375999999994</v>
      </c>
      <c r="V246" s="155">
        <f>GrossWeightTotalR+PalletQtyTotalR*25</f>
        <v>1992.0375999999994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391</v>
      </c>
      <c r="V247" s="155">
        <f>IFERROR(V23+V32+V40+V46+V56+V62+V67+V73+V83+V90+V98+V104+V109+V117+V122+V128+V133+V139+V143+V150+V163+V168+V176+V181+V188+V193+V198+V205+V213+V218+V224+V230+V236+V241,"0")</f>
        <v>391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4.6264699999999994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36</v>
      </c>
      <c r="D253" s="47">
        <f>IFERROR(U36*H36,"0")+IFERROR(U37*H37,"0")+IFERROR(U38*H38,"0")+IFERROR(U39*H39,"0")</f>
        <v>0</v>
      </c>
      <c r="E253" s="47">
        <f>IFERROR(U44*H44,"0")+IFERROR(U45*H45,"0")</f>
        <v>10.799999999999999</v>
      </c>
      <c r="F253" s="47">
        <f>IFERROR(U50*H50,"0")+IFERROR(U51*H51,"0")+IFERROR(U52*H52,"0")+IFERROR(U53*H53,"0")+IFERROR(U54*H54,"0")+IFERROR(U55*H55,"0")</f>
        <v>122.4</v>
      </c>
      <c r="G253" s="47">
        <f>IFERROR(U60*H60,"0")+IFERROR(U61*H61,"0")</f>
        <v>945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86.4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6.88</v>
      </c>
      <c r="M253" s="47">
        <f>IFERROR(U102*H102,"0")+IFERROR(U103*H103,"0")</f>
        <v>69</v>
      </c>
      <c r="N253" s="47">
        <f>IFERROR(U108*H108,"0")</f>
        <v>39</v>
      </c>
      <c r="O253" s="47">
        <f>IFERROR(U113*H113,"0")+IFERROR(U114*H114,"0")+IFERROR(U115*H115,"0")+IFERROR(U116*H116,"0")</f>
        <v>24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343.8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45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2023-09-01T06:10:55Z</dcterms:modified>
</cp:coreProperties>
</file>